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95" windowHeight="9465"/>
  </bookViews>
  <sheets>
    <sheet name="H4 EHG" sheetId="1" r:id="rId1"/>
  </sheets>
  <externalReferences>
    <externalReference r:id="rId2"/>
    <externalReference r:id="rId3"/>
  </externalReferences>
  <definedNames>
    <definedName name="äöpü">#REF!</definedName>
    <definedName name="Excel_BuiltIn_Print_Area_7">#REF!</definedName>
    <definedName name="LP">"Rechteck 2"</definedName>
    <definedName name="_Ma1">#REF!</definedName>
    <definedName name="_Ma2">#REF!</definedName>
    <definedName name="_Ma3">#REF!</definedName>
    <definedName name="_Ma4">#REF!</definedName>
    <definedName name="_Ma5">#REF!</definedName>
    <definedName name="_Ma6">#REF!</definedName>
    <definedName name="_mb1">#REF!</definedName>
    <definedName name="_mb2">#REF!</definedName>
    <definedName name="_mb3">#REF!</definedName>
    <definedName name="_mb4">#REF!</definedName>
    <definedName name="_mb5">#REF!</definedName>
    <definedName name="_mb6">#REF!</definedName>
    <definedName name="_mb7">#REF!</definedName>
    <definedName name="_mb8">#REF!</definedName>
    <definedName name="_me1">#REF!</definedName>
    <definedName name="_me10">#REF!</definedName>
    <definedName name="_me11">#REF!</definedName>
    <definedName name="_me12">#REF!</definedName>
    <definedName name="_me13">#REF!</definedName>
    <definedName name="_me14">#REF!</definedName>
    <definedName name="_me2">#REF!</definedName>
    <definedName name="_me3">#REF!</definedName>
    <definedName name="_me4">#REF!</definedName>
    <definedName name="_me5">#REF!</definedName>
    <definedName name="_me6">#REF!</definedName>
    <definedName name="_me7">#REF!</definedName>
    <definedName name="_me8">#REF!</definedName>
    <definedName name="_me9">#REF!</definedName>
    <definedName name="_mf1">#REF!</definedName>
    <definedName name="_mf10">#REF!</definedName>
    <definedName name="_mf11">#REF!</definedName>
    <definedName name="_mf12">#REF!</definedName>
    <definedName name="_mf13">#REF!</definedName>
    <definedName name="_mf14">#REF!</definedName>
    <definedName name="_mf15">#REF!</definedName>
    <definedName name="_mf16">#REF!</definedName>
    <definedName name="_mf2">#REF!</definedName>
    <definedName name="_mf3">#REF!</definedName>
    <definedName name="_mf4">#REF!</definedName>
    <definedName name="_mf5">#REF!</definedName>
    <definedName name="_mf6">#REF!</definedName>
    <definedName name="_mf7">#REF!</definedName>
    <definedName name="_mf8">#REF!</definedName>
    <definedName name="_mf9">#REF!</definedName>
    <definedName name="opi">#REF!</definedName>
  </definedNames>
  <calcPr calcId="145621"/>
</workbook>
</file>

<file path=xl/calcChain.xml><?xml version="1.0" encoding="utf-8"?>
<calcChain xmlns="http://schemas.openxmlformats.org/spreadsheetml/2006/main">
  <c r="C44" i="1" l="1"/>
  <c r="U35" i="1"/>
  <c r="T35" i="1"/>
  <c r="R35" i="1"/>
  <c r="K35" i="1"/>
  <c r="W32" i="1"/>
  <c r="A32" i="1"/>
  <c r="W29" i="1"/>
  <c r="V29" i="1"/>
  <c r="J29" i="1"/>
  <c r="A29" i="1"/>
  <c r="AF24" i="1"/>
  <c r="Y24" i="1"/>
  <c r="X24" i="1"/>
  <c r="V24" i="1"/>
  <c r="T24" i="1"/>
  <c r="R24" i="1"/>
  <c r="M24" i="1"/>
  <c r="F24" i="1"/>
  <c r="E24" i="1"/>
  <c r="D24" i="1"/>
  <c r="C24" i="1"/>
  <c r="A24" i="1"/>
  <c r="AF23" i="1"/>
  <c r="Y23" i="1"/>
  <c r="X23" i="1"/>
  <c r="V23" i="1"/>
  <c r="T23" i="1"/>
  <c r="R23" i="1"/>
  <c r="M23" i="1"/>
  <c r="F23" i="1"/>
  <c r="E23" i="1"/>
  <c r="D23" i="1"/>
  <c r="C23" i="1"/>
  <c r="A23" i="1"/>
  <c r="AF22" i="1"/>
  <c r="Y22" i="1"/>
  <c r="X22" i="1"/>
  <c r="V22" i="1"/>
  <c r="T22" i="1"/>
  <c r="R22" i="1"/>
  <c r="M22" i="1"/>
  <c r="F22" i="1"/>
  <c r="E22" i="1"/>
  <c r="D22" i="1"/>
  <c r="C22" i="1"/>
  <c r="A22" i="1"/>
  <c r="AF21" i="1"/>
  <c r="Y21" i="1"/>
  <c r="X21" i="1"/>
  <c r="V21" i="1"/>
  <c r="T21" i="1"/>
  <c r="R21" i="1"/>
  <c r="M21" i="1"/>
  <c r="F21" i="1"/>
  <c r="E21" i="1"/>
  <c r="D21" i="1"/>
  <c r="C21" i="1"/>
  <c r="A21" i="1"/>
  <c r="T19" i="1"/>
  <c r="C19" i="1"/>
  <c r="AE18" i="1"/>
  <c r="AE19" i="1" s="1"/>
  <c r="AC18" i="1"/>
  <c r="AC19" i="1" s="1"/>
  <c r="AA18" i="1"/>
  <c r="AA19" i="1" s="1"/>
  <c r="Y18" i="1"/>
  <c r="AG18" i="1" s="1"/>
  <c r="X18" i="1"/>
  <c r="T18" i="1"/>
  <c r="S18" i="1"/>
  <c r="R18" i="1"/>
  <c r="L18" i="1"/>
  <c r="L19" i="1" s="1"/>
  <c r="J18" i="1"/>
  <c r="J19" i="1" s="1"/>
  <c r="H18" i="1"/>
  <c r="H19" i="1" s="1"/>
  <c r="F18" i="1"/>
  <c r="N18" i="1" s="1"/>
  <c r="E18" i="1"/>
  <c r="C18" i="1"/>
  <c r="B18" i="1"/>
  <c r="A18" i="1"/>
  <c r="T17" i="1"/>
  <c r="C17" i="1"/>
  <c r="AE16" i="1"/>
  <c r="AE17" i="1" s="1"/>
  <c r="AC16" i="1"/>
  <c r="AC17" i="1" s="1"/>
  <c r="AA16" i="1"/>
  <c r="AA17" i="1" s="1"/>
  <c r="Y16" i="1"/>
  <c r="AG16" i="1" s="1"/>
  <c r="X16" i="1"/>
  <c r="T16" i="1"/>
  <c r="S16" i="1"/>
  <c r="R16" i="1"/>
  <c r="L16" i="1"/>
  <c r="L17" i="1" s="1"/>
  <c r="J16" i="1"/>
  <c r="J17" i="1" s="1"/>
  <c r="H16" i="1"/>
  <c r="H17" i="1" s="1"/>
  <c r="F16" i="1"/>
  <c r="N16" i="1" s="1"/>
  <c r="E16" i="1"/>
  <c r="C16" i="1"/>
  <c r="B16" i="1"/>
  <c r="A16" i="1"/>
  <c r="T15" i="1"/>
  <c r="C15" i="1"/>
  <c r="AE14" i="1"/>
  <c r="AE15" i="1" s="1"/>
  <c r="AC14" i="1"/>
  <c r="AC15" i="1" s="1"/>
  <c r="AA14" i="1"/>
  <c r="AA15" i="1" s="1"/>
  <c r="Y14" i="1"/>
  <c r="AG14" i="1" s="1"/>
  <c r="X14" i="1"/>
  <c r="T14" i="1"/>
  <c r="S14" i="1"/>
  <c r="R14" i="1"/>
  <c r="L14" i="1"/>
  <c r="L15" i="1" s="1"/>
  <c r="J14" i="1"/>
  <c r="J15" i="1" s="1"/>
  <c r="H14" i="1"/>
  <c r="H15" i="1" s="1"/>
  <c r="F14" i="1"/>
  <c r="N14" i="1" s="1"/>
  <c r="E14" i="1"/>
  <c r="C14" i="1"/>
  <c r="B14" i="1"/>
  <c r="A14" i="1"/>
  <c r="T13" i="1"/>
  <c r="C13" i="1"/>
  <c r="AE12" i="1"/>
  <c r="AC12" i="1"/>
  <c r="AC13" i="1" s="1"/>
  <c r="AA12" i="1"/>
  <c r="Y12" i="1"/>
  <c r="AG12" i="1" s="1"/>
  <c r="X12" i="1"/>
  <c r="T12" i="1"/>
  <c r="S12" i="1"/>
  <c r="R12" i="1"/>
  <c r="L12" i="1"/>
  <c r="AE13" i="1" s="1"/>
  <c r="J12" i="1"/>
  <c r="J13" i="1" s="1"/>
  <c r="H12" i="1"/>
  <c r="AA13" i="1" s="1"/>
  <c r="F12" i="1"/>
  <c r="N12" i="1" s="1"/>
  <c r="E12" i="1"/>
  <c r="C12" i="1"/>
  <c r="B12" i="1"/>
  <c r="A12" i="1"/>
  <c r="T11" i="1"/>
  <c r="L11" i="1"/>
  <c r="H11" i="1"/>
  <c r="C11" i="1"/>
  <c r="AE10" i="1"/>
  <c r="AC10" i="1"/>
  <c r="AC11" i="1" s="1"/>
  <c r="AA10" i="1"/>
  <c r="Y10" i="1"/>
  <c r="AG10" i="1" s="1"/>
  <c r="X10" i="1"/>
  <c r="T10" i="1"/>
  <c r="S10" i="1"/>
  <c r="R10" i="1"/>
  <c r="L10" i="1"/>
  <c r="AE11" i="1" s="1"/>
  <c r="J10" i="1"/>
  <c r="J11" i="1" s="1"/>
  <c r="H10" i="1"/>
  <c r="AA11" i="1" s="1"/>
  <c r="F10" i="1"/>
  <c r="N10" i="1" s="1"/>
  <c r="E10" i="1"/>
  <c r="C10" i="1"/>
  <c r="B10" i="1"/>
  <c r="A10" i="1"/>
  <c r="AE9" i="1"/>
  <c r="AA9" i="1"/>
  <c r="T9" i="1"/>
  <c r="L9" i="1"/>
  <c r="H9" i="1"/>
  <c r="C9" i="1"/>
  <c r="AE8" i="1"/>
  <c r="AC8" i="1"/>
  <c r="AC9" i="1" s="1"/>
  <c r="AA8" i="1"/>
  <c r="Y8" i="1"/>
  <c r="AG8" i="1" s="1"/>
  <c r="W26" i="1" s="1"/>
  <c r="X8" i="1"/>
  <c r="Z26" i="1" s="1"/>
  <c r="T8" i="1"/>
  <c r="S8" i="1"/>
  <c r="R8" i="1"/>
  <c r="L8" i="1"/>
  <c r="J8" i="1"/>
  <c r="J9" i="1" s="1"/>
  <c r="H8" i="1"/>
  <c r="F8" i="1"/>
  <c r="N8" i="1" s="1"/>
  <c r="D26" i="1" s="1"/>
  <c r="E8" i="1"/>
  <c r="G26" i="1" s="1"/>
  <c r="C8" i="1"/>
  <c r="B8" i="1"/>
  <c r="A8" i="1"/>
  <c r="AH6" i="1"/>
  <c r="AB6" i="1"/>
  <c r="O6" i="1"/>
  <c r="I6" i="1"/>
  <c r="W4" i="1"/>
  <c r="C4" i="1"/>
  <c r="W3" i="1"/>
  <c r="C3" i="1"/>
  <c r="W2" i="1"/>
  <c r="C2" i="1"/>
  <c r="F9" i="1" l="1"/>
  <c r="N9" i="1" s="1"/>
  <c r="Y9" i="1"/>
  <c r="AG9" i="1" s="1"/>
  <c r="F11" i="1"/>
  <c r="N11" i="1" s="1"/>
  <c r="P10" i="1" s="1"/>
  <c r="Y11" i="1"/>
  <c r="AG11" i="1" s="1"/>
  <c r="AI10" i="1" s="1"/>
  <c r="F13" i="1"/>
  <c r="Y13" i="1"/>
  <c r="AG13" i="1" s="1"/>
  <c r="F15" i="1"/>
  <c r="N15" i="1" s="1"/>
  <c r="P14" i="1" s="1"/>
  <c r="Y15" i="1"/>
  <c r="AG15" i="1" s="1"/>
  <c r="AI14" i="1" s="1"/>
  <c r="F17" i="1"/>
  <c r="N17" i="1" s="1"/>
  <c r="P16" i="1" s="1"/>
  <c r="Y17" i="1"/>
  <c r="AG17" i="1" s="1"/>
  <c r="AI16" i="1" s="1"/>
  <c r="F19" i="1"/>
  <c r="N19" i="1" s="1"/>
  <c r="P18" i="1" s="1"/>
  <c r="Y19" i="1"/>
  <c r="AG19" i="1" s="1"/>
  <c r="AI18" i="1" s="1"/>
  <c r="H13" i="1"/>
  <c r="L13" i="1"/>
  <c r="P26" i="1" l="1"/>
  <c r="AI26" i="1" s="1"/>
  <c r="R29" i="1"/>
  <c r="AI8" i="1"/>
  <c r="N13" i="1"/>
  <c r="P12" i="1" s="1"/>
  <c r="P8" i="1"/>
  <c r="O31" i="1" l="1"/>
  <c r="E26" i="1"/>
  <c r="O29" i="1"/>
  <c r="X26" i="1"/>
  <c r="AI12" i="1"/>
  <c r="R31" i="1" s="1"/>
  <c r="O33" i="1" l="1"/>
  <c r="R33" i="1" s="1"/>
</calcChain>
</file>

<file path=xl/sharedStrings.xml><?xml version="1.0" encoding="utf-8"?>
<sst xmlns="http://schemas.openxmlformats.org/spreadsheetml/2006/main" count="70" uniqueCount="42">
  <si>
    <r>
      <t>ÖSKB</t>
    </r>
    <r>
      <rPr>
        <b/>
        <sz val="28"/>
        <rFont val="Arial"/>
        <family val="2"/>
      </rPr>
      <t xml:space="preserve"> - </t>
    </r>
    <r>
      <rPr>
        <b/>
        <i/>
        <sz val="28"/>
        <rFont val="Arial"/>
        <family val="2"/>
      </rPr>
      <t>S  P  I  E  L  B  E  R  I  C  H  T</t>
    </r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</si>
  <si>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</si>
  <si>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</si>
  <si>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</si>
  <si>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</si>
  <si>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</si>
  <si>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</si>
  <si>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</si>
  <si>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</si>
  <si>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</si>
  <si>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</si>
  <si>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</si>
  <si>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</si>
  <si>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</si>
  <si>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</si>
  <si>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</si>
  <si>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</si>
  <si>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</si>
  <si>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</si>
  <si>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</si>
  <si>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</si>
  <si>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</si>
  <si>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</si>
  <si>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</si>
  <si>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</si>
  <si>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</si>
  <si>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</si>
  <si>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</si>
  <si>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</si>
  <si>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</si>
  <si>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</si>
  <si>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SR-BL</t>
  </si>
  <si>
    <t>MANNSCHAFTSPUNKTE</t>
  </si>
  <si>
    <t>SPORTKAPITÄN</t>
  </si>
  <si>
    <t>TABELLENPUNKTE</t>
  </si>
  <si>
    <t>HV</t>
  </si>
  <si>
    <t>GV</t>
  </si>
  <si>
    <t>VERWARNUNG</t>
  </si>
  <si>
    <t>SCHIEDSRICHTER</t>
  </si>
  <si>
    <t>LV</t>
  </si>
  <si>
    <t>NR</t>
  </si>
  <si>
    <t>PROTEST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</si>
</sst>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\ mmm/\ yyyy"/>
    <numFmt numFmtId="165" formatCode="h:mm"/>
    <numFmt numFmtId="166" formatCode="0.0"/>
  </numFmts>
  <fonts count="19" x14ac:knownFonts="1">
    <font>
      <sz val="10"/>
      <name val="Arial"/>
      <family val="2"/>
    </font>
    <font>
      <b/>
      <i/>
      <sz val="48"/>
      <color indexed="10"/>
      <name val="Arial"/>
      <family val="2"/>
    </font>
    <font>
      <b/>
      <sz val="28"/>
      <name val="Arial"/>
      <family val="2"/>
    </font>
    <font>
      <b/>
      <i/>
      <sz val="2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5" fillId="0" borderId="1" xfId="0" applyNumberFormat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7" fillId="0" borderId="2" xfId="0" applyFont="1" applyBorder="1" applyAlignment="1" applyProtection="1">
      <alignment horizontal="center" shrinkToFit="1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4" fontId="5" fillId="0" borderId="1" xfId="0" applyNumberFormat="1" applyFont="1" applyBorder="1" applyAlignment="1" applyProtection="1">
      <alignment horizontal="center" vertical="center"/>
      <protection hidden="1"/>
    </xf>
    <xf numFmtId="49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shrinkToFit="1"/>
      <protection hidden="1"/>
    </xf>
    <xf numFmtId="165" fontId="5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0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5" xfId="0" applyNumberFormat="1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left" vertical="center"/>
      <protection hidden="1"/>
    </xf>
    <xf numFmtId="0" fontId="0" fillId="0" borderId="9" xfId="0" applyNumberFormat="1" applyFont="1" applyBorder="1" applyAlignment="1" applyProtection="1">
      <alignment horizontal="center" vertical="center"/>
      <protection hidden="1"/>
    </xf>
    <xf numFmtId="0" fontId="12" fillId="0" borderId="12" xfId="0" applyNumberFormat="1" applyFont="1" applyBorder="1" applyAlignment="1" applyProtection="1">
      <alignment horizontal="center" vertical="center"/>
      <protection hidden="1"/>
    </xf>
    <xf numFmtId="0" fontId="13" fillId="0" borderId="13" xfId="0" applyNumberFormat="1" applyFont="1" applyBorder="1" applyAlignment="1" applyProtection="1">
      <alignment horizontal="center" vertical="center"/>
      <protection hidden="1"/>
    </xf>
    <xf numFmtId="0" fontId="8" fillId="0" borderId="4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Font="1" applyAlignment="1" applyProtection="1">
      <alignment vertical="center"/>
      <protection hidden="1"/>
    </xf>
    <xf numFmtId="0" fontId="12" fillId="0" borderId="9" xfId="0" applyNumberFormat="1" applyFont="1" applyBorder="1" applyAlignment="1" applyProtection="1">
      <alignment horizontal="center" vertical="center"/>
      <protection hidden="1"/>
    </xf>
    <xf numFmtId="0" fontId="7" fillId="0" borderId="11" xfId="0" applyNumberFormat="1" applyFont="1" applyBorder="1" applyAlignment="1" applyProtection="1">
      <alignment horizontal="left" vertical="center"/>
      <protection hidden="1"/>
    </xf>
    <xf numFmtId="0" fontId="12" fillId="0" borderId="14" xfId="0" applyFont="1" applyBorder="1" applyAlignment="1" applyProtection="1">
      <alignment horizontal="right" vertical="center"/>
      <protection hidden="1"/>
    </xf>
    <xf numFmtId="0" fontId="12" fillId="0" borderId="15" xfId="0" applyNumberFormat="1" applyFont="1" applyBorder="1" applyAlignment="1" applyProtection="1">
      <alignment horizontal="center" vertical="center"/>
      <protection hidden="1"/>
    </xf>
    <xf numFmtId="0" fontId="13" fillId="0" borderId="16" xfId="0" applyNumberFormat="1" applyFont="1" applyBorder="1" applyAlignment="1" applyProtection="1">
      <alignment horizontal="center" vertical="center"/>
      <protection hidden="1"/>
    </xf>
    <xf numFmtId="0" fontId="12" fillId="0" borderId="14" xfId="0" applyNumberFormat="1" applyFont="1" applyBorder="1" applyAlignment="1" applyProtection="1">
      <alignment horizontal="right" vertical="center"/>
      <protection hidden="1"/>
    </xf>
    <xf numFmtId="0" fontId="7" fillId="0" borderId="11" xfId="0" applyNumberFormat="1" applyFont="1" applyBorder="1" applyAlignment="1" applyProtection="1">
      <alignment horizontal="left" vertical="center" shrinkToFit="1"/>
      <protection hidden="1"/>
    </xf>
    <xf numFmtId="0" fontId="12" fillId="0" borderId="17" xfId="0" applyNumberFormat="1" applyFont="1" applyBorder="1" applyAlignment="1" applyProtection="1">
      <alignment horizontal="center" vertical="center"/>
      <protection hidden="1"/>
    </xf>
    <xf numFmtId="0" fontId="12" fillId="0" borderId="18" xfId="0" applyNumberFormat="1" applyFont="1" applyBorder="1" applyAlignment="1" applyProtection="1">
      <alignment horizontal="center" vertical="center"/>
      <protection hidden="1"/>
    </xf>
    <xf numFmtId="0" fontId="12" fillId="0" borderId="11" xfId="0" applyFont="1" applyBorder="1" applyAlignment="1" applyProtection="1">
      <alignment horizontal="center" vertical="center"/>
      <protection hidden="1"/>
    </xf>
    <xf numFmtId="0" fontId="8" fillId="0" borderId="19" xfId="0" applyNumberFormat="1" applyFont="1" applyBorder="1" applyAlignment="1" applyProtection="1">
      <alignment horizontal="center" vertical="center"/>
      <protection hidden="1"/>
    </xf>
    <xf numFmtId="0" fontId="12" fillId="0" borderId="11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12" fillId="0" borderId="20" xfId="0" applyFont="1" applyBorder="1" applyAlignment="1" applyProtection="1">
      <alignment horizontal="right" vertical="center"/>
      <protection hidden="1"/>
    </xf>
    <xf numFmtId="0" fontId="0" fillId="0" borderId="11" xfId="0" applyNumberFormat="1" applyFont="1" applyBorder="1" applyAlignment="1" applyProtection="1">
      <alignment horizontal="center" vertical="center"/>
      <protection hidden="1"/>
    </xf>
    <xf numFmtId="0" fontId="12" fillId="0" borderId="21" xfId="0" applyNumberFormat="1" applyFont="1" applyBorder="1" applyAlignment="1" applyProtection="1">
      <alignment horizontal="center" vertical="center"/>
      <protection hidden="1"/>
    </xf>
    <xf numFmtId="0" fontId="13" fillId="0" borderId="22" xfId="0" applyNumberFormat="1" applyFont="1" applyBorder="1" applyAlignment="1" applyProtection="1">
      <alignment horizontal="center" vertical="center"/>
      <protection hidden="1"/>
    </xf>
    <xf numFmtId="0" fontId="12" fillId="0" borderId="20" xfId="0" applyNumberFormat="1" applyFont="1" applyBorder="1" applyAlignment="1" applyProtection="1">
      <alignment horizontal="right" vertical="center"/>
      <protection hidden="1"/>
    </xf>
    <xf numFmtId="0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12" fillId="0" borderId="24" xfId="0" applyFont="1" applyBorder="1" applyAlignment="1" applyProtection="1">
      <alignment horizontal="center" vertical="center"/>
      <protection hidden="1"/>
    </xf>
    <xf numFmtId="0" fontId="0" fillId="0" borderId="24" xfId="0" applyNumberFormat="1" applyBorder="1" applyAlignment="1" applyProtection="1">
      <alignment horizontal="center" vertical="center"/>
      <protection hidden="1"/>
    </xf>
    <xf numFmtId="0" fontId="12" fillId="0" borderId="25" xfId="0" applyNumberFormat="1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8" fillId="0" borderId="24" xfId="0" applyNumberFormat="1" applyFont="1" applyBorder="1" applyAlignment="1" applyProtection="1">
      <alignment horizontal="center" vertical="center"/>
      <protection hidden="1"/>
    </xf>
    <xf numFmtId="0" fontId="0" fillId="0" borderId="28" xfId="0" applyNumberFormat="1" applyFont="1" applyBorder="1" applyAlignment="1" applyProtection="1">
      <alignment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8" fillId="0" borderId="29" xfId="0" applyNumberFormat="1" applyFont="1" applyBorder="1" applyAlignment="1" applyProtection="1">
      <alignment horizontal="center" vertical="center"/>
      <protection hidden="1"/>
    </xf>
    <xf numFmtId="0" fontId="12" fillId="0" borderId="30" xfId="0" applyNumberFormat="1" applyFont="1" applyBorder="1" applyAlignment="1" applyProtection="1">
      <alignment horizontal="center" vertical="center"/>
      <protection hidden="1"/>
    </xf>
    <xf numFmtId="0" fontId="0" fillId="2" borderId="24" xfId="0" applyFont="1" applyFill="1" applyBorder="1" applyAlignment="1" applyProtection="1">
      <alignment horizontal="center" vertical="center"/>
      <protection hidden="1"/>
    </xf>
    <xf numFmtId="0" fontId="6" fillId="0" borderId="31" xfId="0" applyFont="1" applyBorder="1" applyAlignment="1" applyProtection="1">
      <alignment vertical="center" shrinkToFit="1"/>
      <protection hidden="1"/>
    </xf>
    <xf numFmtId="0" fontId="4" fillId="0" borderId="31" xfId="0" applyNumberFormat="1" applyFont="1" applyFill="1" applyBorder="1" applyAlignment="1" applyProtection="1">
      <alignment horizontal="center" vertical="center"/>
      <protection hidden="1"/>
    </xf>
    <xf numFmtId="0" fontId="6" fillId="0" borderId="31" xfId="0" applyFont="1" applyFill="1" applyBorder="1" applyAlignment="1" applyProtection="1">
      <alignment horizontal="left" vertical="center" shrinkToFit="1"/>
      <protection hidden="1"/>
    </xf>
    <xf numFmtId="0" fontId="0" fillId="0" borderId="31" xfId="0" applyBorder="1" applyAlignment="1">
      <alignment vertical="center" shrinkToFit="1"/>
    </xf>
    <xf numFmtId="0" fontId="6" fillId="0" borderId="32" xfId="0" applyFont="1" applyFill="1" applyBorder="1" applyAlignment="1" applyProtection="1">
      <alignment horizontal="left" vertical="center" shrinkToFit="1"/>
      <protection hidden="1"/>
    </xf>
    <xf numFmtId="0" fontId="6" fillId="0" borderId="31" xfId="0" applyFont="1" applyBorder="1" applyAlignment="1" applyProtection="1">
      <alignment horizontal="center" vertical="center" shrinkToFit="1"/>
      <protection hidden="1"/>
    </xf>
    <xf numFmtId="0" fontId="12" fillId="0" borderId="33" xfId="0" applyNumberFormat="1" applyFont="1" applyBorder="1" applyAlignment="1" applyProtection="1">
      <alignment horizontal="center" vertical="center"/>
      <protection hidden="1"/>
    </xf>
    <xf numFmtId="0" fontId="0" fillId="2" borderId="34" xfId="0" applyFont="1" applyFill="1" applyBorder="1" applyAlignment="1" applyProtection="1">
      <alignment horizontal="center" vertical="center"/>
      <protection hidden="1"/>
    </xf>
    <xf numFmtId="0" fontId="6" fillId="0" borderId="35" xfId="0" applyFont="1" applyBorder="1" applyAlignment="1" applyProtection="1">
      <alignment vertical="center" shrinkToFit="1"/>
      <protection hidden="1"/>
    </xf>
    <xf numFmtId="0" fontId="4" fillId="0" borderId="35" xfId="0" applyNumberFormat="1" applyFont="1" applyFill="1" applyBorder="1" applyAlignment="1" applyProtection="1">
      <alignment horizontal="center" vertical="center"/>
      <protection hidden="1"/>
    </xf>
    <xf numFmtId="0" fontId="6" fillId="0" borderId="35" xfId="0" applyFont="1" applyFill="1" applyBorder="1" applyAlignment="1" applyProtection="1">
      <alignment horizontal="left" vertical="center" shrinkToFit="1"/>
      <protection hidden="1"/>
    </xf>
    <xf numFmtId="0" fontId="0" fillId="0" borderId="35" xfId="0" applyBorder="1" applyAlignment="1">
      <alignment vertical="center" shrinkToFit="1"/>
    </xf>
    <xf numFmtId="0" fontId="6" fillId="0" borderId="36" xfId="0" applyFont="1" applyFill="1" applyBorder="1" applyAlignment="1" applyProtection="1">
      <alignment horizontal="left" vertical="center" shrinkToFit="1"/>
      <protection hidden="1"/>
    </xf>
    <xf numFmtId="0" fontId="6" fillId="0" borderId="35" xfId="0" applyFont="1" applyBorder="1" applyAlignment="1" applyProtection="1">
      <alignment horizontal="center" vertical="center" shrinkToFit="1"/>
      <protection hidden="1"/>
    </xf>
    <xf numFmtId="0" fontId="0" fillId="0" borderId="34" xfId="0" applyBorder="1" applyAlignment="1">
      <alignment horizontal="center" vertical="center"/>
    </xf>
    <xf numFmtId="0" fontId="12" fillId="0" borderId="37" xfId="0" applyNumberFormat="1" applyFont="1" applyBorder="1" applyAlignment="1" applyProtection="1">
      <alignment horizontal="center" vertical="center"/>
      <protection hidden="1"/>
    </xf>
    <xf numFmtId="0" fontId="0" fillId="0" borderId="38" xfId="0" applyBorder="1" applyAlignment="1">
      <alignment horizontal="center" vertical="center"/>
    </xf>
    <xf numFmtId="0" fontId="6" fillId="0" borderId="39" xfId="0" applyFont="1" applyBorder="1" applyAlignment="1" applyProtection="1">
      <alignment vertical="center" shrinkToFit="1"/>
      <protection hidden="1"/>
    </xf>
    <xf numFmtId="0" fontId="4" fillId="0" borderId="39" xfId="0" applyNumberFormat="1" applyFont="1" applyFill="1" applyBorder="1" applyAlignment="1" applyProtection="1">
      <alignment horizontal="center" vertical="center"/>
      <protection hidden="1"/>
    </xf>
    <xf numFmtId="0" fontId="6" fillId="0" borderId="39" xfId="0" applyFont="1" applyFill="1" applyBorder="1" applyAlignment="1" applyProtection="1">
      <alignment horizontal="left" vertical="center" shrinkToFit="1"/>
      <protection hidden="1"/>
    </xf>
    <xf numFmtId="0" fontId="0" fillId="0" borderId="39" xfId="0" applyBorder="1" applyAlignment="1">
      <alignment vertical="center" shrinkToFit="1"/>
    </xf>
    <xf numFmtId="0" fontId="6" fillId="0" borderId="40" xfId="0" applyFont="1" applyFill="1" applyBorder="1" applyAlignment="1" applyProtection="1">
      <alignment horizontal="left" vertical="center" shrinkToFit="1"/>
      <protection hidden="1"/>
    </xf>
    <xf numFmtId="0" fontId="6" fillId="0" borderId="39" xfId="0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13" fillId="0" borderId="11" xfId="0" applyNumberFormat="1" applyFont="1" applyBorder="1" applyAlignment="1" applyProtection="1">
      <alignment horizontal="center" vertical="center"/>
      <protection hidden="1"/>
    </xf>
    <xf numFmtId="166" fontId="12" fillId="0" borderId="11" xfId="0" applyNumberFormat="1" applyFont="1" applyBorder="1" applyAlignment="1" applyProtection="1">
      <alignment horizontal="center" vertical="center"/>
      <protection hidden="1"/>
    </xf>
    <xf numFmtId="0" fontId="12" fillId="0" borderId="41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right" vertical="center"/>
      <protection hidden="1"/>
    </xf>
    <xf numFmtId="166" fontId="8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4" fillId="0" borderId="14" xfId="0" applyFont="1" applyBorder="1" applyAlignment="1" applyProtection="1">
      <alignment horizontal="center"/>
      <protection hidden="1"/>
    </xf>
    <xf numFmtId="1" fontId="14" fillId="0" borderId="14" xfId="0" applyNumberFormat="1" applyFont="1" applyBorder="1" applyAlignment="1" applyProtection="1">
      <alignment horizontal="center"/>
      <protection hidden="1"/>
    </xf>
    <xf numFmtId="0" fontId="14" fillId="0" borderId="42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vertical="center"/>
      <protection hidden="1"/>
    </xf>
    <xf numFmtId="166" fontId="7" fillId="0" borderId="1" xfId="0" applyNumberFormat="1" applyFont="1" applyBorder="1" applyAlignment="1" applyProtection="1">
      <alignment horizontal="center" vertical="center"/>
      <protection hidden="1"/>
    </xf>
    <xf numFmtId="166" fontId="0" fillId="0" borderId="0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 vertical="center"/>
      <protection hidden="1"/>
    </xf>
    <xf numFmtId="166" fontId="13" fillId="0" borderId="4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166" fontId="13" fillId="0" borderId="0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1" fontId="15" fillId="0" borderId="4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5" fillId="4" borderId="4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center" vertical="center"/>
      <protection hidden="1"/>
    </xf>
    <xf numFmtId="0" fontId="12" fillId="0" borderId="44" xfId="0" applyFont="1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4" fillId="0" borderId="1" xfId="0" applyNumberFormat="1" applyFont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17" fillId="0" borderId="1" xfId="0" applyFont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76200</xdr:colOff>
      <xdr:row>0</xdr:row>
      <xdr:rowOff>114300</xdr:rowOff>
    </xdr:from>
    <xdr:to>
      <xdr:col>34</xdr:col>
      <xdr:colOff>390525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114300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ESVBludenz/Desktop/ESV%20BLUDENZ/H4_Bludenz_Dornbir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igene%20Dateien%20250800\BSKV%2002-03\&#214;SKB%20Ausschreibungen%2002-03\Fr&#252;hjahr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blatt "/>
      <sheetName val="Eingabeblatt  erweitert"/>
      <sheetName val="MA Liste"/>
      <sheetName val="MS-Spiel 6er Bildschirm"/>
      <sheetName val="MS-Spiel 6er mit Formeln"/>
      <sheetName val="Wurfzettel"/>
      <sheetName val="Schiedsrichterblatt "/>
      <sheetName val="Eingabeblatt mit  Kommentaren "/>
      <sheetName val="Tabelle1"/>
    </sheetNames>
    <sheetDataSet>
      <sheetData sheetId="0">
        <row r="9">
          <cell r="A9" t="str">
            <v>Klammer Gustav</v>
          </cell>
        </row>
        <row r="13">
          <cell r="C13">
            <v>181227</v>
          </cell>
          <cell r="G13">
            <v>142</v>
          </cell>
          <cell r="H13">
            <v>153</v>
          </cell>
          <cell r="I13">
            <v>163</v>
          </cell>
          <cell r="J13">
            <v>153</v>
          </cell>
          <cell r="K13">
            <v>1</v>
          </cell>
        </row>
        <row r="14">
          <cell r="C14">
            <v>181231</v>
          </cell>
          <cell r="G14">
            <v>143</v>
          </cell>
          <cell r="H14">
            <v>140</v>
          </cell>
          <cell r="I14">
            <v>135</v>
          </cell>
          <cell r="J14">
            <v>115</v>
          </cell>
          <cell r="K14">
            <v>1</v>
          </cell>
        </row>
        <row r="15">
          <cell r="C15">
            <v>181102</v>
          </cell>
          <cell r="G15">
            <v>146</v>
          </cell>
          <cell r="H15">
            <v>140</v>
          </cell>
          <cell r="I15">
            <v>151</v>
          </cell>
          <cell r="J15">
            <v>117</v>
          </cell>
          <cell r="K15">
            <v>4</v>
          </cell>
        </row>
        <row r="16">
          <cell r="C16">
            <v>181064</v>
          </cell>
          <cell r="G16">
            <v>133</v>
          </cell>
          <cell r="H16">
            <v>156</v>
          </cell>
          <cell r="I16">
            <v>126</v>
          </cell>
          <cell r="J16">
            <v>124</v>
          </cell>
          <cell r="K16">
            <v>7</v>
          </cell>
        </row>
        <row r="17">
          <cell r="C17">
            <v>181289</v>
          </cell>
          <cell r="G17">
            <v>119</v>
          </cell>
          <cell r="H17">
            <v>120</v>
          </cell>
          <cell r="I17">
            <v>126</v>
          </cell>
          <cell r="J17">
            <v>149</v>
          </cell>
          <cell r="K17">
            <v>5</v>
          </cell>
        </row>
        <row r="18">
          <cell r="C18">
            <v>181051</v>
          </cell>
          <cell r="G18">
            <v>132</v>
          </cell>
          <cell r="H18">
            <v>143</v>
          </cell>
          <cell r="I18">
            <v>122</v>
          </cell>
          <cell r="J18">
            <v>142</v>
          </cell>
          <cell r="K18">
            <v>6</v>
          </cell>
        </row>
        <row r="20">
          <cell r="C20">
            <v>181063</v>
          </cell>
          <cell r="F20">
            <v>61</v>
          </cell>
          <cell r="H20" t="str">
            <v>Klammer Gustav</v>
          </cell>
        </row>
        <row r="26">
          <cell r="A26" t="str">
            <v>Baumgartner Markus</v>
          </cell>
        </row>
        <row r="29">
          <cell r="C29">
            <v>181095</v>
          </cell>
          <cell r="G29">
            <v>124</v>
          </cell>
          <cell r="H29">
            <v>140</v>
          </cell>
          <cell r="I29">
            <v>106</v>
          </cell>
          <cell r="J29">
            <v>113</v>
          </cell>
          <cell r="K29">
            <v>16</v>
          </cell>
        </row>
        <row r="30">
          <cell r="C30">
            <v>181069</v>
          </cell>
          <cell r="G30">
            <v>140</v>
          </cell>
          <cell r="H30">
            <v>128</v>
          </cell>
          <cell r="I30">
            <v>144</v>
          </cell>
          <cell r="J30">
            <v>131</v>
          </cell>
          <cell r="K30">
            <v>6</v>
          </cell>
        </row>
        <row r="31">
          <cell r="C31">
            <v>181167</v>
          </cell>
          <cell r="G31">
            <v>137</v>
          </cell>
          <cell r="H31">
            <v>139</v>
          </cell>
          <cell r="I31">
            <v>140</v>
          </cell>
          <cell r="J31">
            <v>135</v>
          </cell>
          <cell r="K31">
            <v>3</v>
          </cell>
        </row>
        <row r="32">
          <cell r="C32">
            <v>181027</v>
          </cell>
          <cell r="G32">
            <v>129</v>
          </cell>
          <cell r="H32">
            <v>134</v>
          </cell>
          <cell r="I32">
            <v>111</v>
          </cell>
          <cell r="J32">
            <v>135</v>
          </cell>
          <cell r="K32">
            <v>10</v>
          </cell>
        </row>
        <row r="33">
          <cell r="C33">
            <v>181245</v>
          </cell>
          <cell r="G33">
            <v>137</v>
          </cell>
          <cell r="H33">
            <v>130</v>
          </cell>
          <cell r="I33">
            <v>121</v>
          </cell>
          <cell r="J33">
            <v>124</v>
          </cell>
          <cell r="K33">
            <v>7</v>
          </cell>
        </row>
        <row r="34">
          <cell r="C34">
            <v>181079</v>
          </cell>
          <cell r="G34">
            <v>136</v>
          </cell>
          <cell r="H34">
            <v>144</v>
          </cell>
          <cell r="I34">
            <v>128</v>
          </cell>
          <cell r="J34">
            <v>140</v>
          </cell>
          <cell r="K34">
            <v>1</v>
          </cell>
        </row>
        <row r="36">
          <cell r="C36">
            <v>181029</v>
          </cell>
        </row>
        <row r="42">
          <cell r="B42">
            <v>18</v>
          </cell>
          <cell r="C42">
            <v>100</v>
          </cell>
          <cell r="D42" t="str">
            <v>Messner Gunar</v>
          </cell>
        </row>
      </sheetData>
      <sheetData sheetId="1"/>
      <sheetData sheetId="2">
        <row r="2">
          <cell r="C2" t="str">
            <v>Dornbirn</v>
          </cell>
          <cell r="I2" t="str">
            <v>Landessportschule</v>
          </cell>
        </row>
        <row r="3">
          <cell r="C3">
            <v>41559</v>
          </cell>
          <cell r="I3">
            <v>0.58333333333333337</v>
          </cell>
        </row>
        <row r="4">
          <cell r="C4" t="str">
            <v>Bundesliga West</v>
          </cell>
          <cell r="I4" t="str">
            <v>H4</v>
          </cell>
        </row>
        <row r="7">
          <cell r="A7">
            <v>18</v>
          </cell>
          <cell r="B7">
            <v>101</v>
          </cell>
          <cell r="C7" t="str">
            <v>ESV Bludenz</v>
          </cell>
          <cell r="G7">
            <v>18</v>
          </cell>
          <cell r="H7">
            <v>114</v>
          </cell>
          <cell r="I7" t="str">
            <v>SKC EHG Dornbirn</v>
          </cell>
        </row>
        <row r="11">
          <cell r="C11" t="str">
            <v xml:space="preserve">Gruber </v>
          </cell>
          <cell r="D11" t="str">
            <v>Mario</v>
          </cell>
          <cell r="I11" t="str">
            <v>Wüschner</v>
          </cell>
          <cell r="J11" t="str">
            <v>Karl-Heinz</v>
          </cell>
        </row>
        <row r="12">
          <cell r="C12" t="str">
            <v>Gerold</v>
          </cell>
          <cell r="D12" t="str">
            <v>Ronald</v>
          </cell>
          <cell r="I12" t="str">
            <v>Wiegele</v>
          </cell>
          <cell r="J12" t="str">
            <v>Helmut</v>
          </cell>
        </row>
        <row r="13">
          <cell r="C13" t="str">
            <v xml:space="preserve">Klingler </v>
          </cell>
          <cell r="D13" t="str">
            <v>Wolfgang</v>
          </cell>
          <cell r="I13" t="str">
            <v>Fontain</v>
          </cell>
          <cell r="J13" t="str">
            <v>Hanno</v>
          </cell>
        </row>
        <row r="14">
          <cell r="C14" t="str">
            <v xml:space="preserve">Gruber </v>
          </cell>
          <cell r="D14" t="str">
            <v>Franz</v>
          </cell>
          <cell r="I14" t="str">
            <v>Kuschny</v>
          </cell>
          <cell r="J14" t="str">
            <v>Jürgen</v>
          </cell>
        </row>
        <row r="15">
          <cell r="C15" t="str">
            <v>Klammer</v>
          </cell>
          <cell r="D15" t="str">
            <v>Gustav</v>
          </cell>
          <cell r="I15" t="str">
            <v>Köchl</v>
          </cell>
          <cell r="J15" t="str">
            <v>Andreas</v>
          </cell>
        </row>
        <row r="16">
          <cell r="C16" t="str">
            <v xml:space="preserve">Hammerl </v>
          </cell>
          <cell r="D16" t="str">
            <v>Stefan</v>
          </cell>
          <cell r="I16" t="str">
            <v>Baumgartner</v>
          </cell>
          <cell r="J16" t="str">
            <v>Markus</v>
          </cell>
        </row>
        <row r="18">
          <cell r="C18" t="str">
            <v>Hammerl</v>
          </cell>
          <cell r="D18" t="str">
            <v>Herbert</v>
          </cell>
          <cell r="I18" t="str">
            <v>Vauce</v>
          </cell>
          <cell r="J18" t="str">
            <v>Gottfried</v>
          </cell>
        </row>
        <row r="19">
          <cell r="C19">
            <v>0</v>
          </cell>
          <cell r="D19">
            <v>0</v>
          </cell>
          <cell r="I19">
            <v>0</v>
          </cell>
          <cell r="J19">
            <v>0</v>
          </cell>
        </row>
        <row r="20">
          <cell r="C20">
            <v>0</v>
          </cell>
          <cell r="D20">
            <v>0</v>
          </cell>
          <cell r="I20">
            <v>0</v>
          </cell>
          <cell r="J20">
            <v>0</v>
          </cell>
        </row>
        <row r="21">
          <cell r="C21">
            <v>0</v>
          </cell>
          <cell r="D21">
            <v>0</v>
          </cell>
          <cell r="I21">
            <v>0</v>
          </cell>
          <cell r="J21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sterFrühjahr"/>
      <sheetName val="200 Wurfliga 2002"/>
      <sheetName val="DAMENLIGA"/>
      <sheetName val="100 Wurf 2002"/>
      <sheetName val="1.Klasse 2002"/>
      <sheetName val="2.Klasse"/>
      <sheetName val="Tabelle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tabSelected="1" zoomScale="70" zoomScaleNormal="70" workbookViewId="0">
      <selection activeCell="A2" sqref="A2:B2"/>
    </sheetView>
  </sheetViews>
  <sheetFormatPr baseColWidth="10" defaultColWidth="12.7109375" defaultRowHeight="12.75" x14ac:dyDescent="0.2"/>
  <cols>
    <col min="1" max="1" width="8.85546875" style="2" customWidth="1"/>
    <col min="2" max="2" width="3.85546875" style="2" customWidth="1"/>
    <col min="3" max="4" width="16.28515625" style="2" customWidth="1"/>
    <col min="5" max="5" width="4.42578125" style="2" customWidth="1"/>
    <col min="6" max="13" width="3.42578125" style="2" customWidth="1"/>
    <col min="14" max="15" width="3.85546875" style="2" customWidth="1"/>
    <col min="16" max="16" width="7.28515625" style="16" customWidth="1"/>
    <col min="17" max="17" width="0.85546875" style="2" customWidth="1"/>
    <col min="18" max="18" width="8.28515625" style="2" customWidth="1"/>
    <col min="19" max="19" width="3.7109375" style="2" customWidth="1"/>
    <col min="20" max="23" width="8.140625" style="2" customWidth="1"/>
    <col min="24" max="24" width="4.42578125" style="2" customWidth="1"/>
    <col min="25" max="32" width="3.42578125" style="2" customWidth="1"/>
    <col min="33" max="34" width="3.85546875" style="2" customWidth="1"/>
    <col min="35" max="35" width="7.28515625" style="2" customWidth="1"/>
    <col min="36" max="16384" width="12.7109375" style="17"/>
  </cols>
  <sheetData>
    <row r="1" spans="1:35" s="2" customFormat="1" ht="6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s="2" customFormat="1" ht="19.5" customHeight="1" x14ac:dyDescent="0.25">
      <c r="A2" s="3" t="s">
        <v>1</v>
      </c>
      <c r="B2" s="3"/>
      <c r="C2" s="4" t="str">
        <f>'[1]MA Liste'!I4</f>
        <v>H4</v>
      </c>
      <c r="D2" s="4"/>
      <c r="F2" s="5" t="s">
        <v>2</v>
      </c>
      <c r="G2" s="5"/>
      <c r="H2" s="5"/>
      <c r="I2" s="5"/>
      <c r="J2" s="5"/>
      <c r="K2" s="5"/>
      <c r="L2" s="5"/>
      <c r="M2" s="5"/>
      <c r="N2" s="6"/>
      <c r="O2" s="6"/>
      <c r="P2" s="7"/>
      <c r="R2" s="8" t="s">
        <v>3</v>
      </c>
      <c r="S2" s="8"/>
      <c r="T2" s="8"/>
      <c r="U2" s="8"/>
      <c r="V2" s="8"/>
      <c r="W2" s="9" t="str">
        <f>'[1]MA Liste'!C4</f>
        <v>Bundesliga West</v>
      </c>
      <c r="X2" s="9"/>
      <c r="Y2" s="9"/>
      <c r="Z2" s="9"/>
      <c r="AA2" s="9"/>
      <c r="AB2" s="9"/>
      <c r="AC2" s="9"/>
      <c r="AD2" s="9"/>
      <c r="AE2" s="9"/>
      <c r="AF2" s="10"/>
      <c r="AG2" s="11"/>
      <c r="AH2" s="11"/>
      <c r="AI2" s="11"/>
    </row>
    <row r="3" spans="1:35" s="2" customFormat="1" ht="19.5" customHeight="1" x14ac:dyDescent="0.25">
      <c r="A3" s="3" t="s">
        <v>4</v>
      </c>
      <c r="B3" s="3"/>
      <c r="C3" s="12">
        <f>'[1]MA Liste'!C3:E3</f>
        <v>41559</v>
      </c>
      <c r="D3" s="12"/>
      <c r="F3" s="3" t="s">
        <v>5</v>
      </c>
      <c r="G3" s="3"/>
      <c r="H3" s="3"/>
      <c r="I3" s="3"/>
      <c r="J3" s="3"/>
      <c r="K3" s="3"/>
      <c r="L3" s="13"/>
      <c r="M3" s="13"/>
      <c r="N3" s="6"/>
      <c r="O3" s="6"/>
      <c r="P3" s="7"/>
      <c r="R3" s="8" t="s">
        <v>6</v>
      </c>
      <c r="S3" s="8"/>
      <c r="T3" s="8"/>
      <c r="U3" s="8"/>
      <c r="V3" s="8"/>
      <c r="W3" s="14" t="str">
        <f>'[1]MA Liste'!I2</f>
        <v>Landessportschule</v>
      </c>
      <c r="X3" s="14"/>
      <c r="Y3" s="14"/>
      <c r="Z3" s="14"/>
      <c r="AA3" s="14"/>
      <c r="AB3" s="14"/>
      <c r="AC3" s="14"/>
      <c r="AD3" s="14"/>
      <c r="AE3" s="14"/>
      <c r="AF3" s="10"/>
      <c r="AG3" s="11"/>
      <c r="AH3" s="11"/>
      <c r="AI3" s="11"/>
    </row>
    <row r="4" spans="1:35" s="2" customFormat="1" ht="19.5" customHeight="1" x14ac:dyDescent="0.25">
      <c r="A4" s="3" t="s">
        <v>7</v>
      </c>
      <c r="B4" s="3"/>
      <c r="C4" s="15">
        <f>'[1]MA Liste'!I3</f>
        <v>0.58333333333333337</v>
      </c>
      <c r="D4" s="15"/>
      <c r="F4" s="3" t="s">
        <v>8</v>
      </c>
      <c r="G4" s="3"/>
      <c r="H4" s="3"/>
      <c r="I4" s="3"/>
      <c r="J4" s="3"/>
      <c r="K4" s="3"/>
      <c r="L4" s="13"/>
      <c r="M4" s="13"/>
      <c r="N4" s="6"/>
      <c r="O4" s="6"/>
      <c r="P4" s="7"/>
      <c r="R4" s="8" t="s">
        <v>9</v>
      </c>
      <c r="S4" s="8"/>
      <c r="T4" s="8"/>
      <c r="U4" s="8"/>
      <c r="V4" s="8"/>
      <c r="W4" s="9" t="str">
        <f>'[1]MA Liste'!C2</f>
        <v>Dornbirn</v>
      </c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6.75" customHeight="1" thickBot="1" x14ac:dyDescent="0.25"/>
    <row r="6" spans="1:35" ht="23.1" customHeight="1" thickBot="1" x14ac:dyDescent="0.25">
      <c r="A6" s="18" t="s">
        <v>10</v>
      </c>
      <c r="B6" s="18"/>
      <c r="C6" s="18"/>
      <c r="D6" s="18"/>
      <c r="E6" s="18"/>
      <c r="F6" s="19" t="s">
        <v>11</v>
      </c>
      <c r="G6" s="19"/>
      <c r="H6" s="19"/>
      <c r="I6" s="20">
        <f>'[1]MA Liste'!B7</f>
        <v>101</v>
      </c>
      <c r="J6" s="20"/>
      <c r="K6" s="20"/>
      <c r="L6" s="21" t="s">
        <v>12</v>
      </c>
      <c r="M6" s="21"/>
      <c r="N6" s="21"/>
      <c r="O6" s="20">
        <f>'[1]MA Liste'!A7</f>
        <v>18</v>
      </c>
      <c r="P6" s="20"/>
      <c r="R6" s="18" t="s">
        <v>13</v>
      </c>
      <c r="S6" s="18"/>
      <c r="T6" s="18"/>
      <c r="U6" s="18"/>
      <c r="V6" s="18"/>
      <c r="W6" s="18"/>
      <c r="X6" s="18"/>
      <c r="Y6" s="19" t="s">
        <v>11</v>
      </c>
      <c r="Z6" s="19"/>
      <c r="AA6" s="19"/>
      <c r="AB6" s="20">
        <f>'[1]MA Liste'!H7</f>
        <v>114</v>
      </c>
      <c r="AC6" s="20"/>
      <c r="AD6" s="20"/>
      <c r="AE6" s="21" t="s">
        <v>12</v>
      </c>
      <c r="AF6" s="21"/>
      <c r="AG6" s="21"/>
      <c r="AH6" s="20">
        <f>'[1]MA Liste'!G7</f>
        <v>18</v>
      </c>
      <c r="AI6" s="20"/>
    </row>
    <row r="7" spans="1:35" s="28" customFormat="1" ht="15.95" customHeight="1" thickBot="1" x14ac:dyDescent="0.25">
      <c r="A7" s="22" t="s">
        <v>14</v>
      </c>
      <c r="B7" s="23" t="s">
        <v>15</v>
      </c>
      <c r="C7" s="24" t="s">
        <v>16</v>
      </c>
      <c r="D7" s="24"/>
      <c r="E7" s="23" t="s">
        <v>17</v>
      </c>
      <c r="F7" s="24" t="s">
        <v>18</v>
      </c>
      <c r="G7" s="24"/>
      <c r="H7" s="24" t="s">
        <v>19</v>
      </c>
      <c r="I7" s="24"/>
      <c r="J7" s="24" t="s">
        <v>20</v>
      </c>
      <c r="K7" s="24"/>
      <c r="L7" s="25" t="s">
        <v>21</v>
      </c>
      <c r="M7" s="25"/>
      <c r="N7" s="26" t="s">
        <v>22</v>
      </c>
      <c r="O7" s="26"/>
      <c r="P7" s="27" t="s">
        <v>23</v>
      </c>
      <c r="R7" s="22" t="s">
        <v>14</v>
      </c>
      <c r="S7" s="23" t="s">
        <v>15</v>
      </c>
      <c r="T7" s="24" t="s">
        <v>16</v>
      </c>
      <c r="U7" s="24"/>
      <c r="V7" s="24"/>
      <c r="W7" s="24"/>
      <c r="X7" s="23" t="s">
        <v>17</v>
      </c>
      <c r="Y7" s="24" t="s">
        <v>18</v>
      </c>
      <c r="Z7" s="24"/>
      <c r="AA7" s="24" t="s">
        <v>19</v>
      </c>
      <c r="AB7" s="24"/>
      <c r="AC7" s="24" t="s">
        <v>20</v>
      </c>
      <c r="AD7" s="24"/>
      <c r="AE7" s="25" t="s">
        <v>21</v>
      </c>
      <c r="AF7" s="25"/>
      <c r="AG7" s="26" t="s">
        <v>22</v>
      </c>
      <c r="AH7" s="26"/>
      <c r="AI7" s="27" t="s">
        <v>23</v>
      </c>
    </row>
    <row r="8" spans="1:35" ht="21.95" customHeight="1" thickBot="1" x14ac:dyDescent="0.25">
      <c r="A8" s="29">
        <f>IF('[1]Eingabeblatt '!C13="","",'[1]Eingabeblatt '!C13)</f>
        <v>181227</v>
      </c>
      <c r="B8" s="30" t="str">
        <f>IF('[1]Eingabeblatt '!B13="","",'[1]Eingabeblatt '!B13)</f>
        <v/>
      </c>
      <c r="C8" s="31" t="str">
        <f>'[1]MA Liste'!C11</f>
        <v xml:space="preserve">Gruber </v>
      </c>
      <c r="D8" s="31"/>
      <c r="E8" s="32">
        <f>IF('[1]Eingabeblatt '!K13="","",'[1]Eingabeblatt '!K13)</f>
        <v>1</v>
      </c>
      <c r="F8" s="33">
        <f>IF('[1]Eingabeblatt '!G13="","",'[1]Eingabeblatt '!G13)</f>
        <v>142</v>
      </c>
      <c r="G8" s="33"/>
      <c r="H8" s="33">
        <f>IF('[1]Eingabeblatt '!H13="","",'[1]Eingabeblatt '!H13)</f>
        <v>153</v>
      </c>
      <c r="I8" s="33"/>
      <c r="J8" s="33">
        <f>IF('[1]Eingabeblatt '!I13="","",'[1]Eingabeblatt '!I13)</f>
        <v>163</v>
      </c>
      <c r="K8" s="33"/>
      <c r="L8" s="33">
        <f>IF('[1]Eingabeblatt '!J13="","",'[1]Eingabeblatt '!J13)</f>
        <v>153</v>
      </c>
      <c r="M8" s="33"/>
      <c r="N8" s="34">
        <f t="shared" ref="N8:N19" si="0">SUM(F8:M8)</f>
        <v>611</v>
      </c>
      <c r="O8" s="34"/>
      <c r="P8" s="35">
        <f>IF(L8="","",IF(N9&gt;AG9,1,IF(N9&lt;AG9,0,IF(N9=AG9,IF(N8&gt;AG8,1,IF(N8=AG8,0.5,0))))))</f>
        <v>1</v>
      </c>
      <c r="Q8" s="36"/>
      <c r="R8" s="29">
        <f>IF('[1]Eingabeblatt '!C29="","",'[1]Eingabeblatt '!C29)</f>
        <v>181095</v>
      </c>
      <c r="S8" s="37" t="str">
        <f>IF('[1]Eingabeblatt '!B29="","",'[1]Eingabeblatt '!B29)</f>
        <v/>
      </c>
      <c r="T8" s="38" t="str">
        <f>'[1]MA Liste'!I11</f>
        <v>Wüschner</v>
      </c>
      <c r="U8" s="38"/>
      <c r="V8" s="38"/>
      <c r="W8" s="38"/>
      <c r="X8" s="32">
        <f>IF('[1]Eingabeblatt '!K29="","",'[1]Eingabeblatt '!K29)</f>
        <v>16</v>
      </c>
      <c r="Y8" s="33">
        <f>IF('[1]Eingabeblatt '!G29="","",'[1]Eingabeblatt '!G29)</f>
        <v>124</v>
      </c>
      <c r="Z8" s="33"/>
      <c r="AA8" s="33">
        <f>IF('[1]Eingabeblatt '!H29="","",'[1]Eingabeblatt '!H29)</f>
        <v>140</v>
      </c>
      <c r="AB8" s="33"/>
      <c r="AC8" s="33">
        <f>IF('[1]Eingabeblatt '!I29="","",'[1]Eingabeblatt '!I29)</f>
        <v>106</v>
      </c>
      <c r="AD8" s="33"/>
      <c r="AE8" s="33">
        <f>IF('[1]Eingabeblatt '!J29="","",'[1]Eingabeblatt '!J29)</f>
        <v>113</v>
      </c>
      <c r="AF8" s="33"/>
      <c r="AG8" s="34">
        <f t="shared" ref="AG8:AG19" si="1">SUM(Y8:AF8)</f>
        <v>483</v>
      </c>
      <c r="AH8" s="34"/>
      <c r="AI8" s="35">
        <f>IF(AE8="","",IF(AG9&gt;N9,1,IF(AG9&lt;N9,0,IF(AG9=N9,IF(AG8&gt;N8,1,IF(AG8=N8,0.5,0))))))</f>
        <v>0</v>
      </c>
    </row>
    <row r="9" spans="1:35" ht="21.95" customHeight="1" thickBot="1" x14ac:dyDescent="0.25">
      <c r="A9" s="29"/>
      <c r="B9" s="30"/>
      <c r="C9" s="39" t="str">
        <f>'[1]MA Liste'!D11</f>
        <v>Mario</v>
      </c>
      <c r="D9" s="39"/>
      <c r="E9" s="32"/>
      <c r="F9" s="40">
        <f>IF(F8="","",IF(F8&gt;Y8,1,IF(F8=Y8,0.5,0)))</f>
        <v>1</v>
      </c>
      <c r="G9" s="40"/>
      <c r="H9" s="40">
        <f>IF(H8="","",IF(H8&gt;AA8,1,IF(H8=AA8,0.5,0)))</f>
        <v>1</v>
      </c>
      <c r="I9" s="40"/>
      <c r="J9" s="40">
        <f>IF(J8="","",IF(J8&gt;AC8,1,IF(J8=AC8,0.5,0)))</f>
        <v>1</v>
      </c>
      <c r="K9" s="40"/>
      <c r="L9" s="40">
        <f>IF(L8="","",IF(L8&gt;AE8,1,IF(L8=AE8,0.5,0)))</f>
        <v>1</v>
      </c>
      <c r="M9" s="40"/>
      <c r="N9" s="41">
        <f t="shared" si="0"/>
        <v>4</v>
      </c>
      <c r="O9" s="41"/>
      <c r="P9" s="35"/>
      <c r="Q9" s="36"/>
      <c r="R9" s="29"/>
      <c r="S9" s="37"/>
      <c r="T9" s="42" t="str">
        <f>'[1]MA Liste'!J11</f>
        <v>Karl-Heinz</v>
      </c>
      <c r="U9" s="42"/>
      <c r="V9" s="42"/>
      <c r="W9" s="42"/>
      <c r="X9" s="32"/>
      <c r="Y9" s="40">
        <f>IF(Y8="","",IF(Y8&gt;F8,1,IF(Y8=F8,0.5,0)))</f>
        <v>0</v>
      </c>
      <c r="Z9" s="40"/>
      <c r="AA9" s="40">
        <f>IF(AA8="","",IF(AA8&gt;H8,1,IF(AA8=H8,0.5,0)))</f>
        <v>0</v>
      </c>
      <c r="AB9" s="40"/>
      <c r="AC9" s="40">
        <f>IF(AC8="","",IF(AC8&gt;J8,1,IF(AC8=J8,0.5,0)))</f>
        <v>0</v>
      </c>
      <c r="AD9" s="40"/>
      <c r="AE9" s="40">
        <f>IF(AE8="","",IF(AE8&gt;L8,1,IF(AE8=L8,0.5,0)))</f>
        <v>0</v>
      </c>
      <c r="AF9" s="40"/>
      <c r="AG9" s="41">
        <f t="shared" si="1"/>
        <v>0</v>
      </c>
      <c r="AH9" s="41"/>
      <c r="AI9" s="35"/>
    </row>
    <row r="10" spans="1:35" ht="21.95" customHeight="1" thickBot="1" x14ac:dyDescent="0.25">
      <c r="A10" s="29">
        <f>IF('[1]Eingabeblatt '!C14="","",'[1]Eingabeblatt '!C14)</f>
        <v>181231</v>
      </c>
      <c r="B10" s="30" t="str">
        <f>IF('[1]Eingabeblatt '!B14="","",'[1]Eingabeblatt '!B14)</f>
        <v/>
      </c>
      <c r="C10" s="31" t="str">
        <f>'[1]MA Liste'!C12</f>
        <v>Gerold</v>
      </c>
      <c r="D10" s="31"/>
      <c r="E10" s="32">
        <f>IF('[1]Eingabeblatt '!K14="","",'[1]Eingabeblatt '!K14)</f>
        <v>1</v>
      </c>
      <c r="F10" s="33">
        <f>IF('[1]Eingabeblatt '!G14="","",'[1]Eingabeblatt '!G14)</f>
        <v>143</v>
      </c>
      <c r="G10" s="33"/>
      <c r="H10" s="33">
        <f>IF('[1]Eingabeblatt '!H14="","",'[1]Eingabeblatt '!H14)</f>
        <v>140</v>
      </c>
      <c r="I10" s="33"/>
      <c r="J10" s="33">
        <f>IF('[1]Eingabeblatt '!I14="","",'[1]Eingabeblatt '!I14)</f>
        <v>135</v>
      </c>
      <c r="K10" s="33"/>
      <c r="L10" s="33">
        <f>IF('[1]Eingabeblatt '!J14="","",'[1]Eingabeblatt '!J14)</f>
        <v>115</v>
      </c>
      <c r="M10" s="33"/>
      <c r="N10" s="34">
        <f t="shared" si="0"/>
        <v>533</v>
      </c>
      <c r="O10" s="34"/>
      <c r="P10" s="35">
        <f>IF(L10="","",IF(N11&gt;AG11,1,IF(N11&lt;AG11,0,IF(N11=AG11,IF(N10&gt;AG10,1,IF(N10=AG10,0.5,0))))))</f>
        <v>0</v>
      </c>
      <c r="Q10" s="36"/>
      <c r="R10" s="29">
        <f>IF('[1]Eingabeblatt '!C30="","",'[1]Eingabeblatt '!C30)</f>
        <v>181069</v>
      </c>
      <c r="S10" s="37" t="str">
        <f>IF('[1]Eingabeblatt '!B30="","",'[1]Eingabeblatt '!B30)</f>
        <v/>
      </c>
      <c r="T10" s="38" t="str">
        <f>'[1]MA Liste'!I12</f>
        <v>Wiegele</v>
      </c>
      <c r="U10" s="38"/>
      <c r="V10" s="38"/>
      <c r="W10" s="38"/>
      <c r="X10" s="32">
        <f>IF('[1]Eingabeblatt '!K30="","",'[1]Eingabeblatt '!K30)</f>
        <v>6</v>
      </c>
      <c r="Y10" s="33">
        <f>IF('[1]Eingabeblatt '!G30="","",'[1]Eingabeblatt '!G30)</f>
        <v>140</v>
      </c>
      <c r="Z10" s="33"/>
      <c r="AA10" s="33">
        <f>IF('[1]Eingabeblatt '!H30="","",'[1]Eingabeblatt '!H30)</f>
        <v>128</v>
      </c>
      <c r="AB10" s="33"/>
      <c r="AC10" s="33">
        <f>IF('[1]Eingabeblatt '!I30="","",'[1]Eingabeblatt '!I30)</f>
        <v>144</v>
      </c>
      <c r="AD10" s="33"/>
      <c r="AE10" s="33">
        <f>IF('[1]Eingabeblatt '!J30="","",'[1]Eingabeblatt '!J30)</f>
        <v>131</v>
      </c>
      <c r="AF10" s="33"/>
      <c r="AG10" s="34">
        <f t="shared" si="1"/>
        <v>543</v>
      </c>
      <c r="AH10" s="34"/>
      <c r="AI10" s="35">
        <f>IF(AE10="","",IF(AG11&gt;N11,1,IF(AG11&lt;N11,0,IF(AG11=N11,IF(AG10&gt;N10,1,IF(AG10=N10,0.5,0))))))</f>
        <v>1</v>
      </c>
    </row>
    <row r="11" spans="1:35" ht="21.95" customHeight="1" thickBot="1" x14ac:dyDescent="0.25">
      <c r="A11" s="29"/>
      <c r="B11" s="30"/>
      <c r="C11" s="39" t="str">
        <f>'[1]MA Liste'!D12</f>
        <v>Ronald</v>
      </c>
      <c r="D11" s="39"/>
      <c r="E11" s="32"/>
      <c r="F11" s="40">
        <f>IF(F10="","",IF(F10&gt;Y10,1,IF(F10=Y10,0.5,0)))</f>
        <v>1</v>
      </c>
      <c r="G11" s="40"/>
      <c r="H11" s="40">
        <f>IF(H10="","",IF(H10&gt;AA10,1,IF(H10=AA10,0.5,0)))</f>
        <v>1</v>
      </c>
      <c r="I11" s="40"/>
      <c r="J11" s="40">
        <f>IF(J10="","",IF(J10&gt;AC10,1,IF(J10=AC10,0.5,0)))</f>
        <v>0</v>
      </c>
      <c r="K11" s="40"/>
      <c r="L11" s="40">
        <f>IF(L10="","",IF(L10&gt;AE10,1,IF(L10=AE10,0.5,0)))</f>
        <v>0</v>
      </c>
      <c r="M11" s="40"/>
      <c r="N11" s="41">
        <f t="shared" si="0"/>
        <v>2</v>
      </c>
      <c r="O11" s="41"/>
      <c r="P11" s="35"/>
      <c r="Q11" s="36"/>
      <c r="R11" s="29"/>
      <c r="S11" s="37"/>
      <c r="T11" s="42" t="str">
        <f>'[1]MA Liste'!J12</f>
        <v>Helmut</v>
      </c>
      <c r="U11" s="42"/>
      <c r="V11" s="42"/>
      <c r="W11" s="42"/>
      <c r="X11" s="32"/>
      <c r="Y11" s="40">
        <f>IF(Y10="","",IF(Y10&gt;F10,1,IF(Y10=F10,0.5,0)))</f>
        <v>0</v>
      </c>
      <c r="Z11" s="40"/>
      <c r="AA11" s="40">
        <f>IF(AA10="","",IF(AA10&gt;H10,1,IF(AA10=H10,0.5,0)))</f>
        <v>0</v>
      </c>
      <c r="AB11" s="40"/>
      <c r="AC11" s="40">
        <f>IF(AC10="","",IF(AC10&gt;J10,1,IF(AC10=J10,0.5,0)))</f>
        <v>1</v>
      </c>
      <c r="AD11" s="40"/>
      <c r="AE11" s="40">
        <f>IF(AE10="","",IF(AE10&gt;L10,1,IF(AE10=L10,0.5,0)))</f>
        <v>1</v>
      </c>
      <c r="AF11" s="40"/>
      <c r="AG11" s="41">
        <f t="shared" si="1"/>
        <v>2</v>
      </c>
      <c r="AH11" s="41"/>
      <c r="AI11" s="35"/>
    </row>
    <row r="12" spans="1:35" ht="21.95" customHeight="1" thickBot="1" x14ac:dyDescent="0.25">
      <c r="A12" s="29">
        <f>IF('[1]Eingabeblatt '!C15="","",'[1]Eingabeblatt '!C15)</f>
        <v>181102</v>
      </c>
      <c r="B12" s="30" t="str">
        <f>IF('[1]Eingabeblatt '!B15="","",'[1]Eingabeblatt '!B15)</f>
        <v/>
      </c>
      <c r="C12" s="31" t="str">
        <f>'[1]MA Liste'!C13</f>
        <v xml:space="preserve">Klingler </v>
      </c>
      <c r="D12" s="31"/>
      <c r="E12" s="32">
        <f>IF('[1]Eingabeblatt '!K15="","",'[1]Eingabeblatt '!K15)</f>
        <v>4</v>
      </c>
      <c r="F12" s="33">
        <f>IF('[1]Eingabeblatt '!G15="","",'[1]Eingabeblatt '!G15)</f>
        <v>146</v>
      </c>
      <c r="G12" s="33"/>
      <c r="H12" s="33">
        <f>IF('[1]Eingabeblatt '!H15="","",'[1]Eingabeblatt '!H15)</f>
        <v>140</v>
      </c>
      <c r="I12" s="33"/>
      <c r="J12" s="33">
        <f>IF('[1]Eingabeblatt '!I15="","",'[1]Eingabeblatt '!I15)</f>
        <v>151</v>
      </c>
      <c r="K12" s="33"/>
      <c r="L12" s="33">
        <f>IF('[1]Eingabeblatt '!J15="","",'[1]Eingabeblatt '!J15)</f>
        <v>117</v>
      </c>
      <c r="M12" s="33"/>
      <c r="N12" s="34">
        <f t="shared" si="0"/>
        <v>554</v>
      </c>
      <c r="O12" s="34"/>
      <c r="P12" s="35">
        <f>IF(L12="","",IF(N13&gt;AG13,1,IF(N13&lt;AG13,0,IF(N13=AG13,IF(N12&gt;AG12,1,IF(N12=AG12,0.5,0))))))</f>
        <v>1</v>
      </c>
      <c r="Q12" s="36"/>
      <c r="R12" s="29">
        <f>IF('[1]Eingabeblatt '!C31="","",'[1]Eingabeblatt '!C31)</f>
        <v>181167</v>
      </c>
      <c r="S12" s="37" t="str">
        <f>IF('[1]Eingabeblatt '!B31="","",'[1]Eingabeblatt '!B31)</f>
        <v/>
      </c>
      <c r="T12" s="38" t="str">
        <f>'[1]MA Liste'!I13</f>
        <v>Fontain</v>
      </c>
      <c r="U12" s="38"/>
      <c r="V12" s="38"/>
      <c r="W12" s="38"/>
      <c r="X12" s="32">
        <f>IF('[1]Eingabeblatt '!K31="","",'[1]Eingabeblatt '!K31)</f>
        <v>3</v>
      </c>
      <c r="Y12" s="33">
        <f>IF('[1]Eingabeblatt '!G31="","",'[1]Eingabeblatt '!G31)</f>
        <v>137</v>
      </c>
      <c r="Z12" s="33"/>
      <c r="AA12" s="33">
        <f>IF('[1]Eingabeblatt '!H31="","",'[1]Eingabeblatt '!H31)</f>
        <v>139</v>
      </c>
      <c r="AB12" s="33"/>
      <c r="AC12" s="33">
        <f>IF('[1]Eingabeblatt '!I31="","",'[1]Eingabeblatt '!I31)</f>
        <v>140</v>
      </c>
      <c r="AD12" s="33"/>
      <c r="AE12" s="33">
        <f>IF('[1]Eingabeblatt '!J31="","",'[1]Eingabeblatt '!J31)</f>
        <v>135</v>
      </c>
      <c r="AF12" s="33"/>
      <c r="AG12" s="34">
        <f t="shared" si="1"/>
        <v>551</v>
      </c>
      <c r="AH12" s="34"/>
      <c r="AI12" s="35">
        <f>IF(AE12="","",IF(AG13&gt;N13,1,IF(AG13&lt;N13,0,IF(AG13=N13,IF(AG12&gt;N12,1,IF(AG12=N12,0.5,0))))))</f>
        <v>0</v>
      </c>
    </row>
    <row r="13" spans="1:35" ht="21.95" customHeight="1" thickBot="1" x14ac:dyDescent="0.25">
      <c r="A13" s="29"/>
      <c r="B13" s="30"/>
      <c r="C13" s="39" t="str">
        <f>'[1]MA Liste'!D13</f>
        <v>Wolfgang</v>
      </c>
      <c r="D13" s="39"/>
      <c r="E13" s="32"/>
      <c r="F13" s="40">
        <f>IF(F12="","",IF(F12&gt;Y12,1,IF(F12=Y12,0.5,0)))</f>
        <v>1</v>
      </c>
      <c r="G13" s="40"/>
      <c r="H13" s="40">
        <f>IF(H12="","",IF(H12&gt;AA12,1,IF(H12=AA12,0.5,0)))</f>
        <v>1</v>
      </c>
      <c r="I13" s="40"/>
      <c r="J13" s="40">
        <f>IF(J12="","",IF(J12&gt;AC12,1,IF(J12=AC12,0.5,0)))</f>
        <v>1</v>
      </c>
      <c r="K13" s="40"/>
      <c r="L13" s="40">
        <f>IF(L12="","",IF(L12&gt;AE12,1,IF(L12=AE12,0.5,0)))</f>
        <v>0</v>
      </c>
      <c r="M13" s="40"/>
      <c r="N13" s="41">
        <f t="shared" si="0"/>
        <v>3</v>
      </c>
      <c r="O13" s="41"/>
      <c r="P13" s="35"/>
      <c r="Q13" s="36"/>
      <c r="R13" s="29"/>
      <c r="S13" s="37"/>
      <c r="T13" s="42" t="str">
        <f>'[1]MA Liste'!J13</f>
        <v>Hanno</v>
      </c>
      <c r="U13" s="42"/>
      <c r="V13" s="42"/>
      <c r="W13" s="42"/>
      <c r="X13" s="32"/>
      <c r="Y13" s="40">
        <f>IF(Y12="","",IF(Y12&gt;F12,1,IF(Y12=F12,0.5,0)))</f>
        <v>0</v>
      </c>
      <c r="Z13" s="40"/>
      <c r="AA13" s="40">
        <f>IF(AA12="","",IF(AA12&gt;H12,1,IF(AA12=H12,0.5,0)))</f>
        <v>0</v>
      </c>
      <c r="AB13" s="40"/>
      <c r="AC13" s="40">
        <f>IF(AC12="","",IF(AC12&gt;J12,1,IF(AC12=J12,0.5,0)))</f>
        <v>0</v>
      </c>
      <c r="AD13" s="40"/>
      <c r="AE13" s="40">
        <f>IF(AE12="","",IF(AE12&gt;L12,1,IF(AE12=L12,0.5,0)))</f>
        <v>1</v>
      </c>
      <c r="AF13" s="40"/>
      <c r="AG13" s="41">
        <f t="shared" si="1"/>
        <v>1</v>
      </c>
      <c r="AH13" s="41"/>
      <c r="AI13" s="35"/>
    </row>
    <row r="14" spans="1:35" ht="21.95" customHeight="1" thickBot="1" x14ac:dyDescent="0.25">
      <c r="A14" s="29">
        <f>IF('[1]Eingabeblatt '!C16="","",'[1]Eingabeblatt '!C16)</f>
        <v>181064</v>
      </c>
      <c r="B14" s="30" t="str">
        <f>IF('[1]Eingabeblatt '!B16="","",'[1]Eingabeblatt '!B16)</f>
        <v/>
      </c>
      <c r="C14" s="31" t="str">
        <f>'[1]MA Liste'!C14</f>
        <v xml:space="preserve">Gruber </v>
      </c>
      <c r="D14" s="31"/>
      <c r="E14" s="32">
        <f>IF('[1]Eingabeblatt '!K16="","",'[1]Eingabeblatt '!K16)</f>
        <v>7</v>
      </c>
      <c r="F14" s="33">
        <f>IF('[1]Eingabeblatt '!G16="","",'[1]Eingabeblatt '!G16)</f>
        <v>133</v>
      </c>
      <c r="G14" s="33"/>
      <c r="H14" s="33">
        <f>IF('[1]Eingabeblatt '!H16="","",'[1]Eingabeblatt '!H16)</f>
        <v>156</v>
      </c>
      <c r="I14" s="33"/>
      <c r="J14" s="33">
        <f>IF('[1]Eingabeblatt '!I16="","",'[1]Eingabeblatt '!I16)</f>
        <v>126</v>
      </c>
      <c r="K14" s="33"/>
      <c r="L14" s="33">
        <f>IF('[1]Eingabeblatt '!J16="","",'[1]Eingabeblatt '!J16)</f>
        <v>124</v>
      </c>
      <c r="M14" s="33"/>
      <c r="N14" s="34">
        <f t="shared" si="0"/>
        <v>539</v>
      </c>
      <c r="O14" s="34"/>
      <c r="P14" s="35">
        <f>IF(L14="","",IF(N15&gt;AG15,1,IF(N15&lt;AG15,0,IF(N15=AG15,IF(N14&gt;AG14,1,IF(N14=AG14,0.5,0))))))</f>
        <v>1</v>
      </c>
      <c r="Q14" s="36"/>
      <c r="R14" s="29">
        <f>IF('[1]Eingabeblatt '!C32="","",'[1]Eingabeblatt '!C32)</f>
        <v>181027</v>
      </c>
      <c r="S14" s="37" t="str">
        <f>IF('[1]Eingabeblatt '!B32="","",'[1]Eingabeblatt '!B32)</f>
        <v/>
      </c>
      <c r="T14" s="43" t="str">
        <f>'[1]MA Liste'!I14</f>
        <v>Kuschny</v>
      </c>
      <c r="U14" s="43"/>
      <c r="V14" s="43"/>
      <c r="W14" s="43"/>
      <c r="X14" s="32">
        <f>IF('[1]Eingabeblatt '!K32="","",'[1]Eingabeblatt '!K32)</f>
        <v>10</v>
      </c>
      <c r="Y14" s="33">
        <f>IF('[1]Eingabeblatt '!G32="","",'[1]Eingabeblatt '!G32)</f>
        <v>129</v>
      </c>
      <c r="Z14" s="33"/>
      <c r="AA14" s="33">
        <f>IF('[1]Eingabeblatt '!H32="","",'[1]Eingabeblatt '!H32)</f>
        <v>134</v>
      </c>
      <c r="AB14" s="33"/>
      <c r="AC14" s="33">
        <f>IF('[1]Eingabeblatt '!I32="","",'[1]Eingabeblatt '!I32)</f>
        <v>111</v>
      </c>
      <c r="AD14" s="33"/>
      <c r="AE14" s="33">
        <f>IF('[1]Eingabeblatt '!J32="","",'[1]Eingabeblatt '!J32)</f>
        <v>135</v>
      </c>
      <c r="AF14" s="33"/>
      <c r="AG14" s="34">
        <f t="shared" si="1"/>
        <v>509</v>
      </c>
      <c r="AH14" s="34"/>
      <c r="AI14" s="35">
        <f>IF(AE14="","",IF(AG15&gt;N15,1,IF(AG15&lt;N15,0,IF(AG15=N15,IF(AG14&gt;N14,1,IF(AG14=N14,0.5,0))))))</f>
        <v>0</v>
      </c>
    </row>
    <row r="15" spans="1:35" ht="21.95" customHeight="1" thickBot="1" x14ac:dyDescent="0.25">
      <c r="A15" s="29"/>
      <c r="B15" s="30"/>
      <c r="C15" s="39" t="str">
        <f>'[1]MA Liste'!D14</f>
        <v>Franz</v>
      </c>
      <c r="D15" s="39"/>
      <c r="E15" s="32"/>
      <c r="F15" s="40">
        <f>IF(F14="","",IF(F14&gt;Y14,1,IF(F14=Y14,0.5,0)))</f>
        <v>1</v>
      </c>
      <c r="G15" s="40"/>
      <c r="H15" s="40">
        <f>IF(H14="","",IF(H14&gt;AA14,1,IF(H14=AA14,0.5,0)))</f>
        <v>1</v>
      </c>
      <c r="I15" s="40"/>
      <c r="J15" s="40">
        <f>IF(J14="","",IF(J14&gt;AC14,1,IF(J14=AC14,0.5,0)))</f>
        <v>1</v>
      </c>
      <c r="K15" s="40"/>
      <c r="L15" s="40">
        <f>IF(L14="","",IF(L14&gt;AE14,1,IF(L14=AE14,0.5,0)))</f>
        <v>0</v>
      </c>
      <c r="M15" s="40"/>
      <c r="N15" s="41">
        <f t="shared" si="0"/>
        <v>3</v>
      </c>
      <c r="O15" s="41"/>
      <c r="P15" s="35"/>
      <c r="Q15" s="36"/>
      <c r="R15" s="29"/>
      <c r="S15" s="37"/>
      <c r="T15" s="42" t="str">
        <f>'[1]MA Liste'!J14</f>
        <v>Jürgen</v>
      </c>
      <c r="U15" s="42"/>
      <c r="V15" s="42"/>
      <c r="W15" s="42"/>
      <c r="X15" s="32"/>
      <c r="Y15" s="40">
        <f>IF(Y14="","",IF(Y14&gt;F14,1,IF(Y14=F14,0.5,0)))</f>
        <v>0</v>
      </c>
      <c r="Z15" s="40"/>
      <c r="AA15" s="40">
        <f>IF(AA14="","",IF(AA14&gt;H14,1,IF(AA14=H14,0.5,0)))</f>
        <v>0</v>
      </c>
      <c r="AB15" s="40"/>
      <c r="AC15" s="40">
        <f>IF(AC14="","",IF(AC14&gt;J14,1,IF(AC14=J14,0.5,0)))</f>
        <v>0</v>
      </c>
      <c r="AD15" s="40"/>
      <c r="AE15" s="40">
        <f>IF(AE14="","",IF(AE14&gt;L14,1,IF(AE14=L14,0.5,0)))</f>
        <v>1</v>
      </c>
      <c r="AF15" s="40"/>
      <c r="AG15" s="41">
        <f t="shared" si="1"/>
        <v>1</v>
      </c>
      <c r="AH15" s="41"/>
      <c r="AI15" s="35"/>
    </row>
    <row r="16" spans="1:35" ht="21.95" customHeight="1" thickBot="1" x14ac:dyDescent="0.25">
      <c r="A16" s="29">
        <f>IF('[1]Eingabeblatt '!C17="","",'[1]Eingabeblatt '!C17)</f>
        <v>181289</v>
      </c>
      <c r="B16" s="30" t="str">
        <f>IF('[1]Eingabeblatt '!B17="","",'[1]Eingabeblatt '!B17)</f>
        <v/>
      </c>
      <c r="C16" s="31" t="str">
        <f>'[1]MA Liste'!C15</f>
        <v>Klammer</v>
      </c>
      <c r="D16" s="31"/>
      <c r="E16" s="32">
        <f>IF('[1]Eingabeblatt '!K17="","",'[1]Eingabeblatt '!K17)</f>
        <v>5</v>
      </c>
      <c r="F16" s="33">
        <f>IF('[1]Eingabeblatt '!G17="","",'[1]Eingabeblatt '!G17)</f>
        <v>119</v>
      </c>
      <c r="G16" s="33"/>
      <c r="H16" s="33">
        <f>IF('[1]Eingabeblatt '!H17="","",'[1]Eingabeblatt '!H17)</f>
        <v>120</v>
      </c>
      <c r="I16" s="33"/>
      <c r="J16" s="33">
        <f>IF('[1]Eingabeblatt '!I17="","",'[1]Eingabeblatt '!I17)</f>
        <v>126</v>
      </c>
      <c r="K16" s="33"/>
      <c r="L16" s="44">
        <f>IF('[1]Eingabeblatt '!J17="","",'[1]Eingabeblatt '!J17)</f>
        <v>149</v>
      </c>
      <c r="M16" s="44"/>
      <c r="N16" s="34">
        <f t="shared" si="0"/>
        <v>514</v>
      </c>
      <c r="O16" s="34"/>
      <c r="P16" s="35">
        <f>IF(L16="","",IF(N17&gt;AG17,1,IF(N17&lt;AG17,0,IF(N17=AG17,IF(N16&gt;AG16,1,IF(N16=AG16,0.5,0))))))</f>
        <v>1</v>
      </c>
      <c r="Q16" s="36"/>
      <c r="R16" s="29">
        <f>IF('[1]Eingabeblatt '!C33="","",'[1]Eingabeblatt '!C33)</f>
        <v>181245</v>
      </c>
      <c r="S16" s="37" t="str">
        <f>IF('[1]Eingabeblatt '!B33="","",'[1]Eingabeblatt '!B33)</f>
        <v/>
      </c>
      <c r="T16" s="38" t="str">
        <f>'[1]MA Liste'!I15</f>
        <v>Köchl</v>
      </c>
      <c r="U16" s="38"/>
      <c r="V16" s="38"/>
      <c r="W16" s="38"/>
      <c r="X16" s="32">
        <f>IF('[1]Eingabeblatt '!K33="","",'[1]Eingabeblatt '!K33)</f>
        <v>7</v>
      </c>
      <c r="Y16" s="33">
        <f>IF('[1]Eingabeblatt '!G33="","",'[1]Eingabeblatt '!G33)</f>
        <v>137</v>
      </c>
      <c r="Z16" s="33"/>
      <c r="AA16" s="33">
        <f>IF('[1]Eingabeblatt '!H33="","",'[1]Eingabeblatt '!H33)</f>
        <v>130</v>
      </c>
      <c r="AB16" s="33"/>
      <c r="AC16" s="33">
        <f>IF('[1]Eingabeblatt '!I33="","",'[1]Eingabeblatt '!I33)</f>
        <v>121</v>
      </c>
      <c r="AD16" s="33"/>
      <c r="AE16" s="33">
        <f>IF('[1]Eingabeblatt '!J33="","",'[1]Eingabeblatt '!J33)</f>
        <v>124</v>
      </c>
      <c r="AF16" s="33"/>
      <c r="AG16" s="34">
        <f t="shared" si="1"/>
        <v>512</v>
      </c>
      <c r="AH16" s="34"/>
      <c r="AI16" s="35">
        <f>IF(AE16="","",IF(AG17&gt;N17,1,IF(AG17&lt;N17,0,IF(AG17=N17,IF(AG16&gt;N16,1,IF(AG16=N16,0.5,0))))))</f>
        <v>0</v>
      </c>
    </row>
    <row r="17" spans="1:38" ht="21.95" customHeight="1" thickBot="1" x14ac:dyDescent="0.25">
      <c r="A17" s="29"/>
      <c r="B17" s="30"/>
      <c r="C17" s="39" t="str">
        <f>'[1]MA Liste'!D15</f>
        <v>Gustav</v>
      </c>
      <c r="D17" s="39"/>
      <c r="E17" s="32"/>
      <c r="F17" s="40">
        <f>IF(F16="","",IF(F16&gt;Y16,1,IF(F16=Y16,0.5,0)))</f>
        <v>0</v>
      </c>
      <c r="G17" s="40"/>
      <c r="H17" s="40">
        <f>IF(H16="","",IF(H16&gt;AA16,1,IF(H16=AA16,0.5,0)))</f>
        <v>0</v>
      </c>
      <c r="I17" s="40"/>
      <c r="J17" s="40">
        <f>IF(J16="","",IF(J16&gt;AC16,1,IF(J16=AC16,0.5,0)))</f>
        <v>1</v>
      </c>
      <c r="K17" s="40"/>
      <c r="L17" s="40">
        <f>IF(L16="","",IF(L16&gt;AE16,1,IF(L16=AE16,0.5,0)))</f>
        <v>1</v>
      </c>
      <c r="M17" s="40"/>
      <c r="N17" s="41">
        <f t="shared" si="0"/>
        <v>2</v>
      </c>
      <c r="O17" s="41"/>
      <c r="P17" s="35"/>
      <c r="Q17" s="36"/>
      <c r="R17" s="29"/>
      <c r="S17" s="37"/>
      <c r="T17" s="42" t="str">
        <f>'[1]MA Liste'!J15</f>
        <v>Andreas</v>
      </c>
      <c r="U17" s="42"/>
      <c r="V17" s="42"/>
      <c r="W17" s="42"/>
      <c r="X17" s="32"/>
      <c r="Y17" s="40">
        <f>IF(Y16="","",IF(Y16&gt;F16,1,IF(Y16=F16,0.5,0)))</f>
        <v>1</v>
      </c>
      <c r="Z17" s="40"/>
      <c r="AA17" s="40">
        <f>IF(AA16="","",IF(AA16&gt;H16,1,IF(AA16=H16,0.5,0)))</f>
        <v>1</v>
      </c>
      <c r="AB17" s="40"/>
      <c r="AC17" s="40">
        <f>IF(AC16="","",IF(AC16&gt;J16,1,IF(AC16=J16,0.5,0)))</f>
        <v>0</v>
      </c>
      <c r="AD17" s="40"/>
      <c r="AE17" s="40">
        <f>IF(AE16="","",IF(AE16&gt;L16,1,IF(AE16=L16,0.5,0)))</f>
        <v>0</v>
      </c>
      <c r="AF17" s="40"/>
      <c r="AG17" s="41">
        <f t="shared" si="1"/>
        <v>2</v>
      </c>
      <c r="AH17" s="41"/>
      <c r="AI17" s="35"/>
    </row>
    <row r="18" spans="1:38" ht="21.95" customHeight="1" thickBot="1" x14ac:dyDescent="0.25">
      <c r="A18" s="45">
        <f>IF('[1]Eingabeblatt '!C18="","",'[1]Eingabeblatt '!C18)</f>
        <v>181051</v>
      </c>
      <c r="B18" s="46" t="str">
        <f>IF('[1]Eingabeblatt '!B18="","",'[1]Eingabeblatt '!B18)</f>
        <v/>
      </c>
      <c r="C18" s="31" t="str">
        <f>'[1]MA Liste'!C16</f>
        <v xml:space="preserve">Hammerl </v>
      </c>
      <c r="D18" s="31"/>
      <c r="E18" s="32">
        <f>IF('[1]Eingabeblatt '!K18="","",'[1]Eingabeblatt '!K18)</f>
        <v>6</v>
      </c>
      <c r="F18" s="33">
        <f>IF('[1]Eingabeblatt '!G18="","",'[1]Eingabeblatt '!G18)</f>
        <v>132</v>
      </c>
      <c r="G18" s="33"/>
      <c r="H18" s="33">
        <f>IF('[1]Eingabeblatt '!H18="","",'[1]Eingabeblatt '!H18)</f>
        <v>143</v>
      </c>
      <c r="I18" s="33"/>
      <c r="J18" s="33">
        <f>IF('[1]Eingabeblatt '!I18="","",'[1]Eingabeblatt '!I18)</f>
        <v>122</v>
      </c>
      <c r="K18" s="33"/>
      <c r="L18" s="44">
        <f>IF('[1]Eingabeblatt '!J18="","",'[1]Eingabeblatt '!J18)</f>
        <v>142</v>
      </c>
      <c r="M18" s="44"/>
      <c r="N18" s="34">
        <f t="shared" si="0"/>
        <v>539</v>
      </c>
      <c r="O18" s="34"/>
      <c r="P18" s="47">
        <f>IF(L18="","",IF(N19&gt;AG19,1,IF(N19&lt;AG19,0,IF(N19=AG19,IF(N18&gt;AG18,1,IF(N18=AG18,0.5,0))))))</f>
        <v>0</v>
      </c>
      <c r="Q18" s="36"/>
      <c r="R18" s="45">
        <f>IF('[1]Eingabeblatt '!C34="","",'[1]Eingabeblatt '!C34)</f>
        <v>181079</v>
      </c>
      <c r="S18" s="48" t="str">
        <f>IF('[1]Eingabeblatt '!B34="","",'[1]Eingabeblatt '!B34)</f>
        <v/>
      </c>
      <c r="T18" s="38" t="str">
        <f>'[1]MA Liste'!I16</f>
        <v>Baumgartner</v>
      </c>
      <c r="U18" s="38"/>
      <c r="V18" s="38"/>
      <c r="W18" s="38"/>
      <c r="X18" s="32">
        <f>IF('[1]Eingabeblatt '!K34="","",'[1]Eingabeblatt '!K34)</f>
        <v>1</v>
      </c>
      <c r="Y18" s="33">
        <f>IF('[1]Eingabeblatt '!G34="","",'[1]Eingabeblatt '!G34)</f>
        <v>136</v>
      </c>
      <c r="Z18" s="33"/>
      <c r="AA18" s="33">
        <f>IF('[1]Eingabeblatt '!H34="","",'[1]Eingabeblatt '!H34)</f>
        <v>144</v>
      </c>
      <c r="AB18" s="33"/>
      <c r="AC18" s="33">
        <f>IF('[1]Eingabeblatt '!I34="","",'[1]Eingabeblatt '!I34)</f>
        <v>128</v>
      </c>
      <c r="AD18" s="33"/>
      <c r="AE18" s="33">
        <f>IF('[1]Eingabeblatt '!J34="","",'[1]Eingabeblatt '!J34)</f>
        <v>140</v>
      </c>
      <c r="AF18" s="33"/>
      <c r="AG18" s="34">
        <f t="shared" si="1"/>
        <v>548</v>
      </c>
      <c r="AH18" s="34"/>
      <c r="AI18" s="47">
        <f>IF(AE18="","",IF(AG19&gt;N19,1,IF(AG19&lt;N19,0,IF(AG19=N19,IF(AG18&gt;N18,1,IF(AG18=N18,0.5,0))))))</f>
        <v>1</v>
      </c>
      <c r="AL18" s="49"/>
    </row>
    <row r="19" spans="1:38" ht="21.95" customHeight="1" thickBot="1" x14ac:dyDescent="0.25">
      <c r="A19" s="45"/>
      <c r="B19" s="46"/>
      <c r="C19" s="50" t="str">
        <f>'[1]MA Liste'!D16</f>
        <v>Stefan</v>
      </c>
      <c r="D19" s="50"/>
      <c r="E19" s="51"/>
      <c r="F19" s="52">
        <f>IF(F18="","",IF(F18&gt;Y18,1,IF(F18=Y18,0.5,0)))</f>
        <v>0</v>
      </c>
      <c r="G19" s="52"/>
      <c r="H19" s="52">
        <f>IF(H18="","",IF(H18&gt;AA18,1,IF(H18=AA18,0.5,0)))</f>
        <v>0</v>
      </c>
      <c r="I19" s="52"/>
      <c r="J19" s="52">
        <f>IF(J18="","",IF(J18&gt;AC18,1,IF(J18=AC18,0.5,0)))</f>
        <v>0</v>
      </c>
      <c r="K19" s="52"/>
      <c r="L19" s="52">
        <f>IF(L18="","",IF(L18&gt;AE18,1,IF(L18=AE18,0.5,0)))</f>
        <v>1</v>
      </c>
      <c r="M19" s="52"/>
      <c r="N19" s="53">
        <f t="shared" si="0"/>
        <v>1</v>
      </c>
      <c r="O19" s="53"/>
      <c r="P19" s="47"/>
      <c r="Q19" s="36"/>
      <c r="R19" s="45"/>
      <c r="S19" s="48"/>
      <c r="T19" s="54" t="str">
        <f>'[1]MA Liste'!J16</f>
        <v>Markus</v>
      </c>
      <c r="U19" s="54"/>
      <c r="V19" s="54"/>
      <c r="W19" s="54"/>
      <c r="X19" s="51"/>
      <c r="Y19" s="52">
        <f>IF(Y18="","",IF(Y18&gt;F18,1,IF(Y18=F18,0.5,0)))</f>
        <v>1</v>
      </c>
      <c r="Z19" s="52"/>
      <c r="AA19" s="52">
        <f>IF(AA18="","",IF(AA18&gt;H18,1,IF(AA18=H18,0.5,0)))</f>
        <v>1</v>
      </c>
      <c r="AB19" s="52"/>
      <c r="AC19" s="52">
        <f>IF(AC18="","",IF(AC18&gt;J18,1,IF(AC18=J18,0.5,0)))</f>
        <v>1</v>
      </c>
      <c r="AD19" s="52"/>
      <c r="AE19" s="52">
        <f>IF(AE18="","",IF(AE18&gt;L18,1,IF(AE18=L18,0.5,0)))</f>
        <v>0</v>
      </c>
      <c r="AF19" s="52"/>
      <c r="AG19" s="53">
        <f t="shared" si="1"/>
        <v>3</v>
      </c>
      <c r="AH19" s="53"/>
      <c r="AI19" s="47"/>
    </row>
    <row r="20" spans="1:38" ht="21.95" customHeight="1" thickBot="1" x14ac:dyDescent="0.25">
      <c r="A20" s="55"/>
      <c r="B20" s="56"/>
      <c r="C20" s="57" t="s">
        <v>24</v>
      </c>
      <c r="D20" s="57"/>
      <c r="E20" s="58" t="s">
        <v>25</v>
      </c>
      <c r="F20" s="59" t="s">
        <v>26</v>
      </c>
      <c r="G20" s="60"/>
      <c r="H20" s="60"/>
      <c r="I20" s="60"/>
      <c r="J20" s="60"/>
      <c r="K20" s="60"/>
      <c r="L20" s="60"/>
      <c r="M20" s="60"/>
      <c r="N20" s="60"/>
      <c r="O20" s="61"/>
      <c r="P20" s="62"/>
      <c r="Q20" s="63"/>
      <c r="R20" s="64"/>
      <c r="S20" s="64"/>
      <c r="T20" s="65" t="s">
        <v>24</v>
      </c>
      <c r="U20" s="65"/>
      <c r="V20" s="65"/>
      <c r="W20" s="65"/>
      <c r="X20" s="58" t="s">
        <v>25</v>
      </c>
      <c r="Y20" s="59" t="s">
        <v>26</v>
      </c>
      <c r="Z20" s="60"/>
      <c r="AA20" s="60"/>
      <c r="AB20" s="60"/>
      <c r="AC20" s="60"/>
      <c r="AD20" s="60"/>
      <c r="AE20" s="60"/>
      <c r="AF20" s="60"/>
      <c r="AG20" s="60"/>
      <c r="AH20" s="61"/>
      <c r="AI20" s="66"/>
    </row>
    <row r="21" spans="1:38" ht="17.25" customHeight="1" x14ac:dyDescent="0.2">
      <c r="A21" s="67">
        <f>IF('[1]Eingabeblatt '!C20="","",'[1]Eingabeblatt '!C20)</f>
        <v>181063</v>
      </c>
      <c r="B21" s="68"/>
      <c r="C21" s="69" t="str">
        <f>'[1]MA Liste'!C18</f>
        <v>Hammerl</v>
      </c>
      <c r="D21" s="69" t="str">
        <f>'[1]MA Liste'!D18</f>
        <v>Herbert</v>
      </c>
      <c r="E21" s="70">
        <f>IF('[1]Eingabeblatt '!F20="","",'[1]Eingabeblatt '!F20)</f>
        <v>61</v>
      </c>
      <c r="F21" s="71" t="str">
        <f>'[1]Eingabeblatt '!H20</f>
        <v>Klammer Gustav</v>
      </c>
      <c r="G21" s="72"/>
      <c r="H21" s="72"/>
      <c r="I21" s="72"/>
      <c r="J21" s="72"/>
      <c r="K21" s="72"/>
      <c r="L21" s="72"/>
      <c r="M21" s="71">
        <f>'[1]Eingabeblatt '!J20</f>
        <v>0</v>
      </c>
      <c r="N21" s="71"/>
      <c r="O21" s="71"/>
      <c r="P21" s="73"/>
      <c r="R21" s="67">
        <f>IF('[1]Eingabeblatt '!C36="","",'[1]Eingabeblatt '!C36)</f>
        <v>181029</v>
      </c>
      <c r="S21" s="68"/>
      <c r="T21" s="74" t="str">
        <f>'[1]MA Liste'!I18</f>
        <v>Vauce</v>
      </c>
      <c r="U21" s="74"/>
      <c r="V21" s="74" t="str">
        <f>'[1]MA Liste'!J18</f>
        <v>Gottfried</v>
      </c>
      <c r="W21" s="74"/>
      <c r="X21" s="70" t="str">
        <f>IF('[1]Eingabeblatt '!F36="","",'[1]Eingabeblatt '!F36)</f>
        <v/>
      </c>
      <c r="Y21" s="71">
        <f>'[1]Eingabeblatt '!H36</f>
        <v>0</v>
      </c>
      <c r="Z21" s="72"/>
      <c r="AA21" s="72"/>
      <c r="AB21" s="72"/>
      <c r="AC21" s="72"/>
      <c r="AD21" s="72"/>
      <c r="AE21" s="72"/>
      <c r="AF21" s="71">
        <f>'[1]Eingabeblatt '!J36</f>
        <v>0</v>
      </c>
      <c r="AG21" s="71"/>
      <c r="AH21" s="71"/>
      <c r="AI21" s="73"/>
    </row>
    <row r="22" spans="1:38" ht="17.25" customHeight="1" x14ac:dyDescent="0.2">
      <c r="A22" s="75" t="str">
        <f>IF('[1]Eingabeblatt '!C21="","",'[1]Eingabeblatt '!C21)</f>
        <v/>
      </c>
      <c r="B22" s="76"/>
      <c r="C22" s="77">
        <f>'[1]MA Liste'!C19</f>
        <v>0</v>
      </c>
      <c r="D22" s="77">
        <f>'[1]MA Liste'!D19</f>
        <v>0</v>
      </c>
      <c r="E22" s="78" t="str">
        <f>IF('[1]Eingabeblatt '!F21="","",'[1]Eingabeblatt '!F21)</f>
        <v/>
      </c>
      <c r="F22" s="79">
        <f>'[1]Eingabeblatt '!H21</f>
        <v>0</v>
      </c>
      <c r="G22" s="80"/>
      <c r="H22" s="80"/>
      <c r="I22" s="80"/>
      <c r="J22" s="80"/>
      <c r="K22" s="80"/>
      <c r="L22" s="80"/>
      <c r="M22" s="79">
        <f>'[1]Eingabeblatt '!J21</f>
        <v>0</v>
      </c>
      <c r="N22" s="79"/>
      <c r="O22" s="79"/>
      <c r="P22" s="81"/>
      <c r="R22" s="75" t="str">
        <f>IF('[1]Eingabeblatt '!C37="","",'[1]Eingabeblatt '!C37)</f>
        <v/>
      </c>
      <c r="S22" s="76"/>
      <c r="T22" s="82">
        <f>'[1]MA Liste'!I19</f>
        <v>0</v>
      </c>
      <c r="U22" s="82"/>
      <c r="V22" s="82">
        <f>'[1]MA Liste'!J19</f>
        <v>0</v>
      </c>
      <c r="W22" s="82"/>
      <c r="X22" s="78" t="str">
        <f>IF('[1]Eingabeblatt '!F37="","",'[1]Eingabeblatt '!F37)</f>
        <v/>
      </c>
      <c r="Y22" s="79">
        <f>'[1]Eingabeblatt '!H37</f>
        <v>0</v>
      </c>
      <c r="Z22" s="80"/>
      <c r="AA22" s="80"/>
      <c r="AB22" s="80"/>
      <c r="AC22" s="80"/>
      <c r="AD22" s="80"/>
      <c r="AE22" s="80"/>
      <c r="AF22" s="79">
        <f>'[1]Eingabeblatt '!J37</f>
        <v>0</v>
      </c>
      <c r="AG22" s="79"/>
      <c r="AH22" s="79"/>
      <c r="AI22" s="81"/>
    </row>
    <row r="23" spans="1:38" ht="17.25" customHeight="1" x14ac:dyDescent="0.2">
      <c r="A23" s="75" t="str">
        <f>IF('[1]Eingabeblatt '!C22="","",'[1]Eingabeblatt '!C22)</f>
        <v/>
      </c>
      <c r="B23" s="83"/>
      <c r="C23" s="77">
        <f>'[1]MA Liste'!C20</f>
        <v>0</v>
      </c>
      <c r="D23" s="77">
        <f>'[1]MA Liste'!D20</f>
        <v>0</v>
      </c>
      <c r="E23" s="78" t="str">
        <f>IF('[1]Eingabeblatt '!F22="","",'[1]Eingabeblatt '!F22)</f>
        <v/>
      </c>
      <c r="F23" s="79">
        <f>'[1]Eingabeblatt '!H22</f>
        <v>0</v>
      </c>
      <c r="G23" s="80"/>
      <c r="H23" s="80"/>
      <c r="I23" s="80"/>
      <c r="J23" s="80"/>
      <c r="K23" s="80"/>
      <c r="L23" s="80"/>
      <c r="M23" s="79">
        <f>'[1]Eingabeblatt '!J22</f>
        <v>0</v>
      </c>
      <c r="N23" s="79"/>
      <c r="O23" s="79"/>
      <c r="P23" s="81"/>
      <c r="R23" s="75" t="str">
        <f>IF('[1]Eingabeblatt '!C38="","",'[1]Eingabeblatt '!C38)</f>
        <v/>
      </c>
      <c r="S23" s="83"/>
      <c r="T23" s="82">
        <f>'[1]MA Liste'!I20</f>
        <v>0</v>
      </c>
      <c r="U23" s="82"/>
      <c r="V23" s="82">
        <f>'[1]MA Liste'!J20</f>
        <v>0</v>
      </c>
      <c r="W23" s="82"/>
      <c r="X23" s="78" t="str">
        <f>IF('[1]Eingabeblatt '!F38="","",'[1]Eingabeblatt '!F38)</f>
        <v/>
      </c>
      <c r="Y23" s="79">
        <f>'[1]Eingabeblatt '!H38</f>
        <v>0</v>
      </c>
      <c r="Z23" s="80"/>
      <c r="AA23" s="80"/>
      <c r="AB23" s="80"/>
      <c r="AC23" s="80"/>
      <c r="AD23" s="80"/>
      <c r="AE23" s="80"/>
      <c r="AF23" s="79">
        <f>'[1]Eingabeblatt '!J38</f>
        <v>0</v>
      </c>
      <c r="AG23" s="79"/>
      <c r="AH23" s="79"/>
      <c r="AI23" s="81"/>
    </row>
    <row r="24" spans="1:38" ht="17.25" customHeight="1" thickBot="1" x14ac:dyDescent="0.25">
      <c r="A24" s="84" t="str">
        <f>IF('[1]Eingabeblatt '!C23="","",'[1]Eingabeblatt '!C23)</f>
        <v/>
      </c>
      <c r="B24" s="85"/>
      <c r="C24" s="86">
        <f>'[1]MA Liste'!C21</f>
        <v>0</v>
      </c>
      <c r="D24" s="86">
        <f>'[1]MA Liste'!D21</f>
        <v>0</v>
      </c>
      <c r="E24" s="87" t="str">
        <f>IF('[1]Eingabeblatt '!F23="","",'[1]Eingabeblatt '!F23)</f>
        <v/>
      </c>
      <c r="F24" s="88">
        <f>'[1]Eingabeblatt '!H23</f>
        <v>0</v>
      </c>
      <c r="G24" s="89"/>
      <c r="H24" s="89"/>
      <c r="I24" s="89"/>
      <c r="J24" s="89"/>
      <c r="K24" s="89"/>
      <c r="L24" s="89"/>
      <c r="M24" s="88">
        <f>'[1]Eingabeblatt '!J23</f>
        <v>0</v>
      </c>
      <c r="N24" s="88"/>
      <c r="O24" s="88"/>
      <c r="P24" s="90"/>
      <c r="R24" s="84" t="str">
        <f>IF('[1]Eingabeblatt '!C39="","",'[1]Eingabeblatt '!C39)</f>
        <v/>
      </c>
      <c r="S24" s="85"/>
      <c r="T24" s="91">
        <f>'[1]MA Liste'!I21</f>
        <v>0</v>
      </c>
      <c r="U24" s="91"/>
      <c r="V24" s="91">
        <f>'[1]MA Liste'!J21</f>
        <v>0</v>
      </c>
      <c r="W24" s="91"/>
      <c r="X24" s="87" t="str">
        <f>IF('[1]Eingabeblatt '!F39="","",'[1]Eingabeblatt '!F39)</f>
        <v/>
      </c>
      <c r="Y24" s="88">
        <f>'[1]Eingabeblatt '!H39</f>
        <v>0</v>
      </c>
      <c r="Z24" s="89"/>
      <c r="AA24" s="89"/>
      <c r="AB24" s="89"/>
      <c r="AC24" s="89"/>
      <c r="AD24" s="89"/>
      <c r="AE24" s="89"/>
      <c r="AF24" s="88">
        <f>'[1]Eingabeblatt '!J39</f>
        <v>0</v>
      </c>
      <c r="AG24" s="88"/>
      <c r="AH24" s="88"/>
      <c r="AI24" s="90"/>
    </row>
    <row r="25" spans="1:38" ht="6.75" customHeight="1" thickBot="1" x14ac:dyDescent="0.25">
      <c r="P25" s="2"/>
    </row>
    <row r="26" spans="1:38" s="99" customFormat="1" ht="24.95" customHeight="1" thickBot="1" x14ac:dyDescent="0.25">
      <c r="A26" s="92" t="s">
        <v>27</v>
      </c>
      <c r="B26" s="92"/>
      <c r="C26" s="92"/>
      <c r="D26" s="93">
        <f>SUM(N8,N10,N12,N14,N16,N18)</f>
        <v>3290</v>
      </c>
      <c r="E26" s="94">
        <f>IF(L8="","0",D26/COUNT(P8:P19))</f>
        <v>548.33333333333337</v>
      </c>
      <c r="F26" s="94"/>
      <c r="G26" s="95">
        <f>SUM(E8,E10,E12,E14,E16,E18)</f>
        <v>24</v>
      </c>
      <c r="H26" s="95"/>
      <c r="I26" s="96" t="s">
        <v>23</v>
      </c>
      <c r="J26" s="96"/>
      <c r="K26" s="96"/>
      <c r="L26" s="96"/>
      <c r="M26" s="96"/>
      <c r="N26" s="96"/>
      <c r="O26" s="96"/>
      <c r="P26" s="97">
        <f>IF(AI18="","",IF(D26&gt;W26,2,IF(D26&lt;W26,0,1)))</f>
        <v>2</v>
      </c>
      <c r="Q26" s="98"/>
      <c r="R26" s="92" t="s">
        <v>27</v>
      </c>
      <c r="S26" s="92"/>
      <c r="T26" s="92"/>
      <c r="U26" s="92"/>
      <c r="V26" s="92"/>
      <c r="W26" s="93">
        <f>SUM(AG8,AG10,AG12,AG14,AG16,AG18)</f>
        <v>3146</v>
      </c>
      <c r="X26" s="94">
        <f>IF(AE8="","0",W26/COUNT(AI8:AI19))</f>
        <v>524.33333333333337</v>
      </c>
      <c r="Y26" s="94"/>
      <c r="Z26" s="95">
        <f>SUM(X8,X10,X12,X14,X16,X18)</f>
        <v>43</v>
      </c>
      <c r="AA26" s="95"/>
      <c r="AB26" s="96" t="s">
        <v>23</v>
      </c>
      <c r="AC26" s="96"/>
      <c r="AD26" s="96"/>
      <c r="AE26" s="96"/>
      <c r="AF26" s="96"/>
      <c r="AG26" s="96"/>
      <c r="AH26" s="96"/>
      <c r="AI26" s="97">
        <f>IF(AI18="","",2-P26)</f>
        <v>0</v>
      </c>
    </row>
    <row r="27" spans="1:38" s="99" customFormat="1" ht="10.15" customHeight="1" thickBot="1" x14ac:dyDescent="0.25">
      <c r="A27" s="92"/>
      <c r="B27" s="92"/>
      <c r="C27" s="92"/>
      <c r="D27" s="100" t="s">
        <v>28</v>
      </c>
      <c r="E27" s="101" t="s">
        <v>29</v>
      </c>
      <c r="F27" s="101"/>
      <c r="G27" s="102" t="s">
        <v>17</v>
      </c>
      <c r="H27" s="102"/>
      <c r="I27" s="96"/>
      <c r="J27" s="96"/>
      <c r="K27" s="96"/>
      <c r="L27" s="96"/>
      <c r="M27" s="96"/>
      <c r="N27" s="96"/>
      <c r="O27" s="96"/>
      <c r="P27" s="97"/>
      <c r="Q27" s="2"/>
      <c r="R27" s="92"/>
      <c r="S27" s="92"/>
      <c r="T27" s="92"/>
      <c r="U27" s="92"/>
      <c r="V27" s="92"/>
      <c r="W27" s="100" t="s">
        <v>28</v>
      </c>
      <c r="X27" s="101" t="s">
        <v>29</v>
      </c>
      <c r="Y27" s="101"/>
      <c r="Z27" s="102" t="s">
        <v>17</v>
      </c>
      <c r="AA27" s="102"/>
      <c r="AB27" s="96"/>
      <c r="AC27" s="96"/>
      <c r="AD27" s="96"/>
      <c r="AE27" s="96"/>
      <c r="AF27" s="96"/>
      <c r="AG27" s="96"/>
      <c r="AH27" s="96"/>
      <c r="AI27" s="97"/>
    </row>
    <row r="28" spans="1:38" s="99" customFormat="1" ht="6" customHeight="1" thickBot="1" x14ac:dyDescent="0.25">
      <c r="A28" s="2"/>
      <c r="B28" s="2"/>
      <c r="C28" s="2"/>
      <c r="D28" s="2"/>
      <c r="E28" s="103"/>
      <c r="F28" s="103"/>
      <c r="G28" s="103"/>
      <c r="H28" s="103"/>
      <c r="I28" s="103"/>
      <c r="J28" s="103"/>
      <c r="K28" s="103"/>
      <c r="L28" s="103"/>
      <c r="M28" s="10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8" s="99" customFormat="1" ht="20.25" customHeight="1" thickBot="1" x14ac:dyDescent="0.25">
      <c r="A29" s="104" t="str">
        <f>'[1]MA Liste'!C7</f>
        <v>ESV Bludenz</v>
      </c>
      <c r="B29" s="104"/>
      <c r="C29" s="104"/>
      <c r="D29" s="104"/>
      <c r="E29" s="104"/>
      <c r="F29" s="104"/>
      <c r="G29" s="104"/>
      <c r="H29" s="104"/>
      <c r="I29" s="104"/>
      <c r="J29" s="105" t="str">
        <f>IF('[1]Eingabeblatt '!F9="","",'[1]Eingabeblatt '!F9)</f>
        <v/>
      </c>
      <c r="K29" s="105"/>
      <c r="L29" s="10"/>
      <c r="M29" s="10"/>
      <c r="N29" s="106"/>
      <c r="O29" s="107">
        <f>SUM(N9,N11,N13,N15,N17,N19)</f>
        <v>15</v>
      </c>
      <c r="P29" s="107"/>
      <c r="Q29" s="103"/>
      <c r="R29" s="107">
        <f>SUM(AG9,AG11,AG13,AG15,AG17,AG19)</f>
        <v>9</v>
      </c>
      <c r="S29" s="107"/>
      <c r="T29" s="108"/>
      <c r="U29" s="108"/>
      <c r="V29" s="105" t="str">
        <f>IF('[1]Eingabeblatt '!F26="","",'[1]Eingabeblatt '!F26)</f>
        <v/>
      </c>
      <c r="W29" s="104" t="str">
        <f>'[1]MA Liste'!I7</f>
        <v>SKC EHG Dornbirn</v>
      </c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</row>
    <row r="30" spans="1:38" s="99" customFormat="1" ht="12" customHeight="1" thickBot="1" x14ac:dyDescent="0.25">
      <c r="A30" s="104"/>
      <c r="B30" s="104"/>
      <c r="C30" s="104"/>
      <c r="D30" s="104"/>
      <c r="E30" s="104"/>
      <c r="F30" s="104"/>
      <c r="G30" s="104"/>
      <c r="H30" s="104"/>
      <c r="I30" s="104"/>
      <c r="J30" s="105"/>
      <c r="K30" s="105"/>
      <c r="L30" s="103"/>
      <c r="M30" s="103"/>
      <c r="N30" s="103"/>
      <c r="P30" s="10"/>
      <c r="Q30" s="109" t="s">
        <v>30</v>
      </c>
      <c r="R30" s="10"/>
      <c r="S30" s="10"/>
      <c r="T30" s="10"/>
      <c r="U30" s="10"/>
      <c r="V30" s="105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</row>
    <row r="31" spans="1:38" s="99" customFormat="1" ht="28.5" customHeight="1" thickBot="1" x14ac:dyDescent="0.25">
      <c r="A31" s="110" t="s">
        <v>10</v>
      </c>
      <c r="B31" s="110"/>
      <c r="C31" s="110"/>
      <c r="D31" s="110"/>
      <c r="E31" s="110"/>
      <c r="F31" s="110"/>
      <c r="G31" s="110"/>
      <c r="H31" s="110"/>
      <c r="I31" s="110"/>
      <c r="J31" s="111" t="s">
        <v>31</v>
      </c>
      <c r="K31" s="111"/>
      <c r="L31" s="103"/>
      <c r="M31" s="103"/>
      <c r="N31" s="103"/>
      <c r="O31" s="112">
        <f>SUM(P8,P10,P12,P14,P16,P18,P26)</f>
        <v>6</v>
      </c>
      <c r="P31" s="112"/>
      <c r="Q31" s="113"/>
      <c r="R31" s="112">
        <f>SUM(AI8,AI10,AI12,AI14,AI16,AI18,AI26)</f>
        <v>2</v>
      </c>
      <c r="S31" s="112"/>
      <c r="T31" s="114"/>
      <c r="U31" s="114"/>
      <c r="V31" s="109" t="s">
        <v>31</v>
      </c>
      <c r="W31" s="110" t="s">
        <v>13</v>
      </c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</row>
    <row r="32" spans="1:38" ht="18.75" customHeight="1" thickBot="1" x14ac:dyDescent="0.25">
      <c r="A32" s="115" t="str">
        <f>'[1]Eingabeblatt '!A9</f>
        <v>Klammer Gustav</v>
      </c>
      <c r="B32" s="115"/>
      <c r="C32" s="115"/>
      <c r="D32" s="115"/>
      <c r="E32" s="115"/>
      <c r="F32" s="115"/>
      <c r="G32" s="115"/>
      <c r="H32" s="115"/>
      <c r="I32" s="115"/>
      <c r="J32" s="103"/>
      <c r="K32" s="103"/>
      <c r="L32" s="103"/>
      <c r="M32" s="103"/>
      <c r="N32" s="103"/>
      <c r="O32" s="116"/>
      <c r="P32" s="116"/>
      <c r="Q32" s="109" t="s">
        <v>32</v>
      </c>
      <c r="R32" s="116"/>
      <c r="S32" s="116"/>
      <c r="T32" s="116"/>
      <c r="U32" s="116"/>
      <c r="V32" s="103"/>
      <c r="W32" s="115" t="str">
        <f>'[1]Eingabeblatt '!A26</f>
        <v>Baumgartner Markus</v>
      </c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</row>
    <row r="33" spans="1:35" s="118" customFormat="1" ht="36" customHeight="1" thickBot="1" x14ac:dyDescent="0.4">
      <c r="A33" s="117"/>
      <c r="B33" s="117"/>
      <c r="C33" s="117"/>
      <c r="D33" s="117"/>
      <c r="E33" s="117"/>
      <c r="F33" s="117"/>
      <c r="G33" s="117"/>
      <c r="H33" s="117"/>
      <c r="I33" s="117"/>
      <c r="J33" s="103"/>
      <c r="L33" s="119"/>
      <c r="M33" s="119"/>
      <c r="N33" s="119"/>
      <c r="O33" s="120">
        <f>IF(AI18="","",IF(O31&gt;R31,2,IF(O31&lt;R31,0,1)))</f>
        <v>2</v>
      </c>
      <c r="P33" s="120"/>
      <c r="Q33" s="121"/>
      <c r="R33" s="122">
        <f>IF(AI18="","",2-O33)</f>
        <v>0</v>
      </c>
      <c r="S33" s="122"/>
      <c r="T33" s="123"/>
      <c r="U33" s="123"/>
      <c r="V33" s="6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</row>
    <row r="34" spans="1:35" ht="16.5" customHeight="1" thickBot="1" x14ac:dyDescent="0.25">
      <c r="A34" s="124" t="s">
        <v>33</v>
      </c>
      <c r="B34" s="124"/>
      <c r="C34" s="124"/>
      <c r="D34" s="124"/>
      <c r="E34" s="124"/>
      <c r="F34" s="124"/>
      <c r="G34" s="124"/>
      <c r="H34" s="124"/>
      <c r="I34" s="124"/>
      <c r="J34" s="103"/>
      <c r="K34" s="103"/>
      <c r="L34" s="103"/>
      <c r="M34" s="103"/>
      <c r="N34" s="103"/>
      <c r="O34" s="103"/>
      <c r="P34" s="125"/>
      <c r="Q34" s="126" t="s">
        <v>34</v>
      </c>
      <c r="R34" s="103"/>
      <c r="S34" s="103"/>
      <c r="T34" s="103"/>
      <c r="U34" s="103"/>
      <c r="V34" s="103"/>
      <c r="W34" s="124" t="s">
        <v>33</v>
      </c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</row>
    <row r="35" spans="1:35" ht="16.5" customHeight="1" thickBot="1" x14ac:dyDescent="0.25">
      <c r="A35" s="127"/>
      <c r="B35" s="127"/>
      <c r="C35" s="127"/>
      <c r="D35" s="127"/>
      <c r="E35" s="127"/>
      <c r="F35" s="127"/>
      <c r="G35" s="127"/>
      <c r="H35" s="127"/>
      <c r="I35" s="127"/>
      <c r="J35" s="10"/>
      <c r="K35" s="5" t="str">
        <f>IF('[1]Eingabeblatt '!D42="","",'[1]Eingabeblatt '!D42)</f>
        <v>Messner Gunar</v>
      </c>
      <c r="L35" s="5"/>
      <c r="M35" s="5"/>
      <c r="N35" s="5"/>
      <c r="O35" s="5"/>
      <c r="P35" s="5"/>
      <c r="Q35" s="5"/>
      <c r="R35" s="128">
        <f>IF('[1]Eingabeblatt '!B42="","",'[1]Eingabeblatt '!B42)</f>
        <v>18</v>
      </c>
      <c r="S35" s="128"/>
      <c r="T35" s="128">
        <f>IF('[1]Eingabeblatt '!C42="","",'[1]Eingabeblatt '!C42)</f>
        <v>100</v>
      </c>
      <c r="U35" s="105" t="str">
        <f>IF('[1]Eingabeblatt '!F42="","",'[1]Eingabeblatt '!F42)</f>
        <v/>
      </c>
      <c r="V35" s="129"/>
      <c r="W35" s="130"/>
      <c r="X35" s="131"/>
      <c r="Y35" s="131"/>
      <c r="Z35" s="131"/>
      <c r="AA35" s="132"/>
      <c r="AB35" s="119"/>
      <c r="AG35" s="133" t="s">
        <v>35</v>
      </c>
      <c r="AH35" s="133"/>
      <c r="AI35" s="134" t="s">
        <v>36</v>
      </c>
    </row>
    <row r="36" spans="1:35" ht="17.25" customHeight="1" thickBot="1" x14ac:dyDescent="0.25">
      <c r="A36" s="127"/>
      <c r="B36" s="127"/>
      <c r="C36" s="127"/>
      <c r="D36" s="127"/>
      <c r="E36" s="127"/>
      <c r="F36" s="127"/>
      <c r="G36" s="127"/>
      <c r="H36" s="127"/>
      <c r="I36" s="127"/>
      <c r="J36" s="10"/>
      <c r="K36" s="5"/>
      <c r="L36" s="5"/>
      <c r="M36" s="5"/>
      <c r="N36" s="5"/>
      <c r="O36" s="5"/>
      <c r="P36" s="5"/>
      <c r="Q36" s="5"/>
      <c r="R36" s="128"/>
      <c r="S36" s="128"/>
      <c r="T36" s="128"/>
      <c r="U36" s="105"/>
      <c r="V36" s="129"/>
      <c r="W36" s="130"/>
      <c r="X36" s="132"/>
      <c r="Y36" s="132"/>
      <c r="Z36" s="132"/>
      <c r="AA36" s="132"/>
      <c r="AB36" s="135" t="s">
        <v>37</v>
      </c>
      <c r="AC36" s="135"/>
      <c r="AD36" s="135"/>
      <c r="AE36" s="135"/>
      <c r="AF36" s="135"/>
      <c r="AG36" s="136">
        <v>1</v>
      </c>
      <c r="AH36" s="136"/>
      <c r="AI36" s="137"/>
    </row>
    <row r="37" spans="1:35" ht="17.25" customHeight="1" x14ac:dyDescent="0.2">
      <c r="A37" s="138" t="s">
        <v>38</v>
      </c>
      <c r="B37" s="138"/>
      <c r="C37" s="138"/>
      <c r="D37" s="138"/>
      <c r="E37" s="138"/>
      <c r="F37" s="138"/>
      <c r="G37" s="138"/>
      <c r="H37" s="138"/>
      <c r="I37" s="138"/>
      <c r="J37" s="103"/>
      <c r="K37" s="139" t="s">
        <v>16</v>
      </c>
      <c r="L37" s="139"/>
      <c r="M37" s="139"/>
      <c r="N37" s="139"/>
      <c r="O37" s="139"/>
      <c r="P37" s="139"/>
      <c r="Q37" s="139"/>
      <c r="R37" s="139" t="s">
        <v>39</v>
      </c>
      <c r="S37" s="139"/>
      <c r="T37" s="140" t="s">
        <v>40</v>
      </c>
      <c r="U37" s="141" t="s">
        <v>31</v>
      </c>
      <c r="V37" s="98"/>
      <c r="W37" s="130"/>
      <c r="X37" s="132"/>
      <c r="Y37" s="132"/>
      <c r="Z37" s="132"/>
      <c r="AA37" s="132"/>
      <c r="AB37" s="135" t="s">
        <v>41</v>
      </c>
      <c r="AC37" s="135"/>
      <c r="AD37" s="135"/>
      <c r="AE37" s="135"/>
      <c r="AF37" s="135"/>
      <c r="AG37" s="136"/>
      <c r="AH37" s="136"/>
      <c r="AI37" s="137"/>
    </row>
    <row r="38" spans="1:35" ht="13.5" customHeight="1" x14ac:dyDescent="0.2">
      <c r="A38" s="99"/>
      <c r="AI38" s="142"/>
    </row>
    <row r="44" spans="1:35" x14ac:dyDescent="0.2">
      <c r="C44" s="2" t="str">
        <f>IF('[1]Eingabeblatt '!C43="","",'[1]Eingabeblatt '!C43)</f>
        <v/>
      </c>
    </row>
  </sheetData>
  <sheetProtection selectLockedCells="1"/>
  <mergeCells count="306">
    <mergeCell ref="A37:I37"/>
    <mergeCell ref="K37:Q37"/>
    <mergeCell ref="R37:S37"/>
    <mergeCell ref="AB37:AF37"/>
    <mergeCell ref="AG37:AH37"/>
    <mergeCell ref="A34:I34"/>
    <mergeCell ref="W34:AI34"/>
    <mergeCell ref="A35:I36"/>
    <mergeCell ref="K35:Q36"/>
    <mergeCell ref="R35:S36"/>
    <mergeCell ref="T35:T36"/>
    <mergeCell ref="U35:U36"/>
    <mergeCell ref="AG35:AH35"/>
    <mergeCell ref="AB36:AF36"/>
    <mergeCell ref="AG36:AH36"/>
    <mergeCell ref="A31:I31"/>
    <mergeCell ref="J31:K31"/>
    <mergeCell ref="O31:P31"/>
    <mergeCell ref="R31:S31"/>
    <mergeCell ref="W31:AI31"/>
    <mergeCell ref="A32:I33"/>
    <mergeCell ref="W32:AI33"/>
    <mergeCell ref="O33:P33"/>
    <mergeCell ref="R33:S33"/>
    <mergeCell ref="A29:I30"/>
    <mergeCell ref="J29:K30"/>
    <mergeCell ref="O29:P29"/>
    <mergeCell ref="R29:S29"/>
    <mergeCell ref="V29:V30"/>
    <mergeCell ref="W29:AI30"/>
    <mergeCell ref="X26:Y26"/>
    <mergeCell ref="Z26:AA26"/>
    <mergeCell ref="AB26:AH27"/>
    <mergeCell ref="AI26:AI27"/>
    <mergeCell ref="E27:F27"/>
    <mergeCell ref="G27:H27"/>
    <mergeCell ref="X27:Y27"/>
    <mergeCell ref="Z27:AA27"/>
    <mergeCell ref="A26:C27"/>
    <mergeCell ref="E26:F26"/>
    <mergeCell ref="G26:H26"/>
    <mergeCell ref="I26:O27"/>
    <mergeCell ref="P26:P27"/>
    <mergeCell ref="R26:V27"/>
    <mergeCell ref="F24:L24"/>
    <mergeCell ref="M24:P24"/>
    <mergeCell ref="T24:U24"/>
    <mergeCell ref="V24:W24"/>
    <mergeCell ref="Y24:AE24"/>
    <mergeCell ref="AF24:AI24"/>
    <mergeCell ref="F23:L23"/>
    <mergeCell ref="M23:P23"/>
    <mergeCell ref="T23:U23"/>
    <mergeCell ref="V23:W23"/>
    <mergeCell ref="Y23:AE23"/>
    <mergeCell ref="AF23:AI23"/>
    <mergeCell ref="V21:W21"/>
    <mergeCell ref="Y21:AE21"/>
    <mergeCell ref="AF21:AI21"/>
    <mergeCell ref="F22:L22"/>
    <mergeCell ref="M22:P22"/>
    <mergeCell ref="T22:U22"/>
    <mergeCell ref="V22:W22"/>
    <mergeCell ref="Y22:AE22"/>
    <mergeCell ref="AF22:AI22"/>
    <mergeCell ref="AG19:AH19"/>
    <mergeCell ref="C20:D20"/>
    <mergeCell ref="F20:O20"/>
    <mergeCell ref="T20:W20"/>
    <mergeCell ref="Y20:AH20"/>
    <mergeCell ref="B21:B24"/>
    <mergeCell ref="F21:L21"/>
    <mergeCell ref="M21:P21"/>
    <mergeCell ref="S21:S24"/>
    <mergeCell ref="T21:U21"/>
    <mergeCell ref="N19:O19"/>
    <mergeCell ref="T19:W19"/>
    <mergeCell ref="Y19:Z19"/>
    <mergeCell ref="AA19:AB19"/>
    <mergeCell ref="AC19:AD19"/>
    <mergeCell ref="AE19:AF19"/>
    <mergeCell ref="AA18:AB18"/>
    <mergeCell ref="AC18:AD18"/>
    <mergeCell ref="AE18:AF18"/>
    <mergeCell ref="AG18:AH18"/>
    <mergeCell ref="AI18:AI19"/>
    <mergeCell ref="C19:D19"/>
    <mergeCell ref="F19:G19"/>
    <mergeCell ref="H19:I19"/>
    <mergeCell ref="J19:K19"/>
    <mergeCell ref="L19:M19"/>
    <mergeCell ref="P18:P19"/>
    <mergeCell ref="R18:R19"/>
    <mergeCell ref="S18:S19"/>
    <mergeCell ref="T18:W18"/>
    <mergeCell ref="X18:X19"/>
    <mergeCell ref="Y18:Z18"/>
    <mergeCell ref="AG17:AH17"/>
    <mergeCell ref="A18:A19"/>
    <mergeCell ref="B18:B19"/>
    <mergeCell ref="C18:D18"/>
    <mergeCell ref="E18:E19"/>
    <mergeCell ref="F18:G18"/>
    <mergeCell ref="H18:I18"/>
    <mergeCell ref="J18:K18"/>
    <mergeCell ref="L18:M18"/>
    <mergeCell ref="N18:O18"/>
    <mergeCell ref="N17:O17"/>
    <mergeCell ref="T17:W17"/>
    <mergeCell ref="Y17:Z17"/>
    <mergeCell ref="AA17:AB17"/>
    <mergeCell ref="AC17:AD17"/>
    <mergeCell ref="AE17:AF17"/>
    <mergeCell ref="AA16:AB16"/>
    <mergeCell ref="AC16:AD16"/>
    <mergeCell ref="AE16:AF16"/>
    <mergeCell ref="AG16:AH16"/>
    <mergeCell ref="AI16:AI17"/>
    <mergeCell ref="C17:D17"/>
    <mergeCell ref="F17:G17"/>
    <mergeCell ref="H17:I17"/>
    <mergeCell ref="J17:K17"/>
    <mergeCell ref="L17:M17"/>
    <mergeCell ref="P16:P17"/>
    <mergeCell ref="R16:R17"/>
    <mergeCell ref="S16:S17"/>
    <mergeCell ref="T16:W16"/>
    <mergeCell ref="X16:X17"/>
    <mergeCell ref="Y16:Z16"/>
    <mergeCell ref="AG15:AH15"/>
    <mergeCell ref="A16:A17"/>
    <mergeCell ref="B16:B17"/>
    <mergeCell ref="C16:D16"/>
    <mergeCell ref="E16:E17"/>
    <mergeCell ref="F16:G16"/>
    <mergeCell ref="H16:I16"/>
    <mergeCell ref="J16:K16"/>
    <mergeCell ref="L16:M16"/>
    <mergeCell ref="N16:O16"/>
    <mergeCell ref="N15:O15"/>
    <mergeCell ref="T15:W15"/>
    <mergeCell ref="Y15:Z15"/>
    <mergeCell ref="AA15:AB15"/>
    <mergeCell ref="AC15:AD15"/>
    <mergeCell ref="AE15:AF15"/>
    <mergeCell ref="AA14:AB14"/>
    <mergeCell ref="AC14:AD14"/>
    <mergeCell ref="AE14:AF14"/>
    <mergeCell ref="AG14:AH14"/>
    <mergeCell ref="AI14:AI15"/>
    <mergeCell ref="C15:D15"/>
    <mergeCell ref="F15:G15"/>
    <mergeCell ref="H15:I15"/>
    <mergeCell ref="J15:K15"/>
    <mergeCell ref="L15:M15"/>
    <mergeCell ref="P14:P15"/>
    <mergeCell ref="R14:R15"/>
    <mergeCell ref="S14:S15"/>
    <mergeCell ref="T14:W14"/>
    <mergeCell ref="X14:X15"/>
    <mergeCell ref="Y14:Z14"/>
    <mergeCell ref="AG13:AH13"/>
    <mergeCell ref="A14:A15"/>
    <mergeCell ref="B14:B15"/>
    <mergeCell ref="C14:D14"/>
    <mergeCell ref="E14:E15"/>
    <mergeCell ref="F14:G14"/>
    <mergeCell ref="H14:I14"/>
    <mergeCell ref="J14:K14"/>
    <mergeCell ref="L14:M14"/>
    <mergeCell ref="N14:O14"/>
    <mergeCell ref="N13:O13"/>
    <mergeCell ref="T13:W13"/>
    <mergeCell ref="Y13:Z13"/>
    <mergeCell ref="AA13:AB13"/>
    <mergeCell ref="AC13:AD13"/>
    <mergeCell ref="AE13:AF13"/>
    <mergeCell ref="AA12:AB12"/>
    <mergeCell ref="AC12:AD12"/>
    <mergeCell ref="AE12:AF12"/>
    <mergeCell ref="AG12:AH12"/>
    <mergeCell ref="AI12:AI13"/>
    <mergeCell ref="C13:D13"/>
    <mergeCell ref="F13:G13"/>
    <mergeCell ref="H13:I13"/>
    <mergeCell ref="J13:K13"/>
    <mergeCell ref="L13:M13"/>
    <mergeCell ref="P12:P13"/>
    <mergeCell ref="R12:R13"/>
    <mergeCell ref="S12:S13"/>
    <mergeCell ref="T12:W12"/>
    <mergeCell ref="X12:X13"/>
    <mergeCell ref="Y12:Z12"/>
    <mergeCell ref="AG11:AH11"/>
    <mergeCell ref="A12:A13"/>
    <mergeCell ref="B12:B13"/>
    <mergeCell ref="C12:D12"/>
    <mergeCell ref="E12:E13"/>
    <mergeCell ref="F12:G12"/>
    <mergeCell ref="H12:I12"/>
    <mergeCell ref="J12:K12"/>
    <mergeCell ref="L12:M12"/>
    <mergeCell ref="N12:O12"/>
    <mergeCell ref="N11:O11"/>
    <mergeCell ref="T11:W11"/>
    <mergeCell ref="Y11:Z11"/>
    <mergeCell ref="AA11:AB11"/>
    <mergeCell ref="AC11:AD11"/>
    <mergeCell ref="AE11:AF11"/>
    <mergeCell ref="AA10:AB10"/>
    <mergeCell ref="AC10:AD10"/>
    <mergeCell ref="AE10:AF10"/>
    <mergeCell ref="AG10:AH10"/>
    <mergeCell ref="AI10:AI11"/>
    <mergeCell ref="C11:D11"/>
    <mergeCell ref="F11:G11"/>
    <mergeCell ref="H11:I11"/>
    <mergeCell ref="J11:K11"/>
    <mergeCell ref="L11:M11"/>
    <mergeCell ref="P10:P11"/>
    <mergeCell ref="R10:R11"/>
    <mergeCell ref="S10:S11"/>
    <mergeCell ref="T10:W10"/>
    <mergeCell ref="X10:X11"/>
    <mergeCell ref="Y10:Z10"/>
    <mergeCell ref="AG9:AH9"/>
    <mergeCell ref="A10:A11"/>
    <mergeCell ref="B10:B11"/>
    <mergeCell ref="C10:D10"/>
    <mergeCell ref="E10:E11"/>
    <mergeCell ref="F10:G10"/>
    <mergeCell ref="H10:I10"/>
    <mergeCell ref="J10:K10"/>
    <mergeCell ref="L10:M10"/>
    <mergeCell ref="N10:O10"/>
    <mergeCell ref="AG8:AH8"/>
    <mergeCell ref="AI8:AI9"/>
    <mergeCell ref="C9:D9"/>
    <mergeCell ref="F9:G9"/>
    <mergeCell ref="H9:I9"/>
    <mergeCell ref="J9:K9"/>
    <mergeCell ref="L9:M9"/>
    <mergeCell ref="N9:O9"/>
    <mergeCell ref="T9:W9"/>
    <mergeCell ref="Y9:Z9"/>
    <mergeCell ref="T8:W8"/>
    <mergeCell ref="X8:X9"/>
    <mergeCell ref="Y8:Z8"/>
    <mergeCell ref="AA8:AB8"/>
    <mergeCell ref="AC8:AD8"/>
    <mergeCell ref="AE8:AF8"/>
    <mergeCell ref="AA9:AB9"/>
    <mergeCell ref="AC9:AD9"/>
    <mergeCell ref="AE9:AF9"/>
    <mergeCell ref="J8:K8"/>
    <mergeCell ref="L8:M8"/>
    <mergeCell ref="N8:O8"/>
    <mergeCell ref="P8:P9"/>
    <mergeCell ref="R8:R9"/>
    <mergeCell ref="S8:S9"/>
    <mergeCell ref="A8:A9"/>
    <mergeCell ref="B8:B9"/>
    <mergeCell ref="C8:D8"/>
    <mergeCell ref="E8:E9"/>
    <mergeCell ref="F8:G8"/>
    <mergeCell ref="H8:I8"/>
    <mergeCell ref="T7:W7"/>
    <mergeCell ref="Y7:Z7"/>
    <mergeCell ref="AA7:AB7"/>
    <mergeCell ref="AC7:AD7"/>
    <mergeCell ref="AE7:AF7"/>
    <mergeCell ref="AG7:AH7"/>
    <mergeCell ref="Y6:AA6"/>
    <mergeCell ref="AB6:AD6"/>
    <mergeCell ref="AE6:AG6"/>
    <mergeCell ref="AH6:AI6"/>
    <mergeCell ref="C7:D7"/>
    <mergeCell ref="F7:G7"/>
    <mergeCell ref="H7:I7"/>
    <mergeCell ref="J7:K7"/>
    <mergeCell ref="L7:M7"/>
    <mergeCell ref="N7:O7"/>
    <mergeCell ref="A6:E6"/>
    <mergeCell ref="F6:H6"/>
    <mergeCell ref="I6:K6"/>
    <mergeCell ref="L6:N6"/>
    <mergeCell ref="O6:P6"/>
    <mergeCell ref="R6:X6"/>
    <mergeCell ref="A4:B4"/>
    <mergeCell ref="C4:D4"/>
    <mergeCell ref="F4:K4"/>
    <mergeCell ref="L4:M4"/>
    <mergeCell ref="R4:V4"/>
    <mergeCell ref="W4:AI4"/>
    <mergeCell ref="A3:B3"/>
    <mergeCell ref="C3:D3"/>
    <mergeCell ref="F3:K3"/>
    <mergeCell ref="L3:M3"/>
    <mergeCell ref="R3:V3"/>
    <mergeCell ref="W3:AE3"/>
    <mergeCell ref="A1:AI1"/>
    <mergeCell ref="A2:B2"/>
    <mergeCell ref="C2:D2"/>
    <mergeCell ref="F2:M2"/>
    <mergeCell ref="R2:V2"/>
    <mergeCell ref="W2:AE2"/>
  </mergeCells>
  <printOptions horizontalCentered="1" verticalCentered="1"/>
  <pageMargins left="0.39374999999999999" right="0.39374999999999999" top="0.27569444444444446" bottom="0.39374999999999999" header="0.51180555555555551" footer="0.51180555555555551"/>
  <pageSetup paperSize="9" scale="66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H4 EHG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ESVBludenz</dc:creator>
  <cp:lastModifiedBy>ESVBludenz</cp:lastModifiedBy>
  <dcterms:created xsi:type="dcterms:W3CDTF">2013-10-12T15:20:42Z</dcterms:created>
  <dcterms:modified xsi:type="dcterms:W3CDTF">2013-10-12T15:23:21Z</dcterms:modified>
</cp:coreProperties>
</file>