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Spielberichte\Spielberichte Damen 2013 - 2014\"/>
    </mc:Choice>
  </mc:AlternateContent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Formeln'!$AI$36:$AI$61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52511"/>
</workbook>
</file>

<file path=xl/calcChain.xml><?xml version="1.0" encoding="utf-8"?>
<calcChain xmlns="http://schemas.openxmlformats.org/spreadsheetml/2006/main">
  <c r="Z6" i="2" l="1"/>
  <c r="I6" i="2"/>
  <c r="O6" i="2" s="1"/>
  <c r="U4" i="2"/>
  <c r="U3" i="2"/>
  <c r="U2" i="2"/>
  <c r="L3" i="2"/>
  <c r="L4" i="2"/>
  <c r="T8" i="2"/>
  <c r="T10" i="2"/>
  <c r="T12" i="2"/>
  <c r="T14" i="2"/>
  <c r="C14" i="2"/>
  <c r="C12" i="2"/>
  <c r="C10" i="2"/>
  <c r="C8" i="2"/>
  <c r="T17" i="2"/>
  <c r="C17" i="2"/>
  <c r="AE8" i="2"/>
  <c r="N8" i="2"/>
  <c r="W9" i="2"/>
  <c r="AE14" i="2"/>
  <c r="AE12" i="2"/>
  <c r="AE10" i="2"/>
  <c r="F9" i="2"/>
  <c r="N10" i="2"/>
  <c r="N12" i="2"/>
  <c r="N14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W15" i="2"/>
  <c r="Y15" i="2"/>
  <c r="AA15" i="2"/>
  <c r="AC15" i="2"/>
  <c r="C3" i="2"/>
  <c r="AF6" i="2"/>
  <c r="X19" i="2"/>
  <c r="G19" i="2"/>
  <c r="AE15" i="2" l="1"/>
  <c r="AE13" i="2"/>
  <c r="N15" i="2"/>
  <c r="E19" i="2"/>
  <c r="N13" i="2"/>
  <c r="D19" i="2"/>
  <c r="AE11" i="2"/>
  <c r="U19" i="2"/>
  <c r="V19" i="2"/>
  <c r="AE9" i="2"/>
  <c r="N11" i="2"/>
  <c r="N9" i="2"/>
  <c r="AG14" i="2" l="1"/>
  <c r="R22" i="2"/>
  <c r="P14" i="2"/>
  <c r="T22" i="2"/>
  <c r="P12" i="2"/>
  <c r="AG12" i="2"/>
  <c r="AG19" i="2"/>
  <c r="J22" i="2"/>
  <c r="P19" i="2"/>
  <c r="P10" i="2"/>
  <c r="AG10" i="2"/>
  <c r="P8" i="2"/>
  <c r="AG8" i="2"/>
  <c r="O22" i="2"/>
  <c r="O24" i="2" l="1"/>
  <c r="R24" i="2"/>
  <c r="O28" i="2" s="1"/>
  <c r="R28" i="2" l="1"/>
</calcChain>
</file>

<file path=xl/sharedStrings.xml><?xml version="1.0" encoding="utf-8"?>
<sst xmlns="http://schemas.openxmlformats.org/spreadsheetml/2006/main" count="1047" uniqueCount="390">
  <si>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</si>
  <si>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</si>
  <si>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</si>
  <si>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</si>
  <si>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</si>
  <si>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</si>
  <si>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</si>
  <si>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</si>
  <si>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</si>
  <si>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</si>
  <si>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</si>
  <si>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</si>
  <si>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</si>
  <si>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</si>
  <si>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</si>
  <si>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</si>
  <si>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</si>
  <si>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</si>
  <si>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</si>
  <si>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</si>
  <si>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</si>
  <si>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</si>
  <si>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</si>
  <si>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</si>
  <si>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</si>
  <si>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</si>
  <si>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</si>
  <si>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</si>
  <si>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</si>
  <si>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</si>
  <si>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</si>
  <si>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</si>
  <si>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</si>
  <si>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</si>
  <si>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</si>
  <si>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</si>
  <si>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</si>
  <si>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</si>
  <si>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</si>
  <si>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</si>
  <si>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</si>
  <si>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</si>
  <si>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</si>
  <si>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</si>
  <si>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</si>
  <si>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</si>
  <si>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</si>
  <si>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</si>
  <si>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</si>
  <si>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</si>
  <si>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</si>
  <si>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</si>
  <si>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</si>
  <si>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</si>
  <si>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</si>
  <si>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</si>
  <si>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</si>
  <si>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</si>
  <si>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</si>
  <si>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</si>
  <si>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</si>
  <si>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</si>
  <si>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</si>
  <si>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</si>
  <si>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</si>
  <si>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</si>
  <si>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</si>
  <si>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</si>
  <si>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</si>
  <si>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</si>
  <si>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</si>
  <si>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</si>
  <si>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</si>
  <si>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</si>
  <si>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</si>
  <si>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</si>
  <si>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</si>
  <si>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</si>
  <si>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</si>
  <si>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</si>
  <si>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</si>
  <si>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</si>
  <si>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</si>
  <si>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</si>
  <si>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</si>
  <si>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</si>
  <si>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</si>
  <si>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</si>
  <si>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</si>
  <si>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</si>
  <si>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</si>
  <si>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</si>
  <si>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</si>
  <si>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</si>
  <si>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</si>
  <si>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</si>
  <si>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</si>
  <si>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</si>
  <si>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</si>
  <si>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</si>
  <si>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</si>
  <si>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</si>
  <si>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</si>
  <si>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</si>
  <si>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</si>
  <si>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</si>
  <si>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</si>
  <si>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</si>
  <si>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</si>
  <si>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</si>
  <si>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</si>
  <si>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</si>
  <si>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</si>
  <si>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</si>
  <si>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</si>
  <si>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</si>
  <si>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</si>
  <si>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</si>
  <si>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</si>
  <si>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</si>
  <si>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</si>
  <si>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</si>
  <si>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</si>
  <si>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</si>
  <si>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</si>
  <si>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</si>
  <si>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</si>
  <si>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</si>
  <si>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</si>
  <si>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</si>
  <si>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</si>
  <si>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</si>
  <si>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</si>
  <si>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</si>
  <si>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</si>
  <si>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</si>
  <si>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</si>
  <si>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</si>
  <si>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</si>
  <si>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</si>
  <si>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</si>
  <si>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</si>
  <si>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</si>
  <si>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</si>
  <si>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</si>
  <si>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</si>
  <si>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</si>
  <si>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</si>
  <si>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</si>
  <si>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</si>
  <si>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</si>
  <si>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</si>
  <si>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</si>
  <si>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</si>
  <si>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</si>
  <si>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</si>
  <si>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</si>
  <si>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</si>
  <si>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</si>
  <si>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</si>
  <si>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</si>
  <si>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</si>
  <si>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</si>
  <si>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</si>
  <si>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</si>
  <si>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</si>
  <si>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</si>
  <si>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</si>
  <si>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</si>
  <si>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</si>
  <si>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</si>
  <si>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</si>
  <si>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</si>
  <si>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</si>
  <si>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</si>
  <si>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</si>
  <si>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</si>
  <si>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</si>
  <si>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</si>
  <si>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</si>
  <si>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</si>
  <si>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</si>
  <si>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</si>
  <si>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</si>
  <si>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</si>
  <si>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</si>
  <si>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</si>
  <si>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</si>
  <si>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</si>
  <si>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</si>
  <si>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</si>
  <si>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</si>
  <si>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</si>
  <si>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</si>
  <si>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</si>
  <si>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</si>
  <si>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</si>
  <si>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</si>
  <si>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</si>
  <si>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</si>
  <si>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</si>
  <si>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</si>
  <si>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</si>
  <si>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</si>
  <si>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</si>
  <si>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</si>
  <si>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</si>
  <si>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</si>
  <si>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</si>
  <si>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</si>
  <si>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</si>
  <si>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</si>
  <si>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</si>
  <si>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</si>
  <si>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</si>
  <si>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</si>
  <si>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</si>
  <si>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</si>
  <si>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</si>
  <si>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</si>
  <si>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</si>
  <si>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</si>
  <si>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</si>
  <si>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</si>
  <si>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</si>
  <si>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</si>
  <si>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</si>
  <si>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</si>
  <si>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</si>
  <si>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</si>
  <si>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</si>
  <si>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</si>
  <si>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</si>
  <si>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</si>
  <si>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</si>
  <si>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</si>
  <si>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</si>
  <si>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</si>
  <si>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</si>
  <si>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</si>
  <si>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</si>
  <si>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</si>
  <si>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</si>
  <si>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</si>
  <si>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</si>
  <si>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</si>
  <si>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</si>
  <si>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</si>
  <si>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</si>
  <si>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</si>
  <si>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</si>
  <si>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</si>
  <si>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</si>
  <si>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</si>
  <si>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</si>
  <si>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</si>
  <si>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</si>
  <si>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</si>
  <si>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</si>
  <si>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</si>
  <si>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</si>
  <si>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</si>
  <si>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</si>
  <si>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</si>
  <si>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</si>
  <si>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</si>
  <si>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</si>
  <si>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</si>
  <si>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</si>
  <si>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</si>
  <si>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</si>
  <si>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</si>
  <si>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</si>
  <si>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</si>
  <si>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</si>
  <si>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</si>
  <si>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</si>
  <si>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</si>
  <si>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</si>
  <si>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</si>
  <si>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</si>
  <si>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</si>
  <si>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</si>
  <si>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</si>
  <si>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</si>
  <si>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</si>
  <si>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</si>
  <si>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</si>
  <si>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</si>
  <si>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</si>
  <si>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</si>
  <si>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</si>
  <si>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</si>
  <si>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</si>
  <si>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</si>
  <si>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</si>
  <si>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</si>
  <si>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</si>
  <si>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</si>
  <si>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</si>
  <si>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</si>
  <si>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</si>
  <si>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</si>
  <si>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</si>
  <si>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WÄGER Michael</t>
  </si>
  <si>
    <t>BERGTHALER Oliver</t>
  </si>
  <si>
    <t>FONTAIN Hanno</t>
  </si>
  <si>
    <t>BRUNNER Julian</t>
  </si>
  <si>
    <t>KAMUFF Petra</t>
  </si>
  <si>
    <t>VOLZ Sabrina</t>
  </si>
  <si>
    <t>KNAUER Stefanie</t>
  </si>
  <si>
    <t>BRUNNER Theresa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</si>
  <si>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</si>
  <si>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</si>
  <si>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</si>
  <si>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</si>
  <si>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</si>
  <si>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</si>
  <si>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</si>
  <si>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</si>
  <si>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</si>
  <si>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</si>
  <si>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</si>
  <si>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</si>
  <si>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</si>
  <si>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</si>
  <si>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</si>
  <si>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</si>
  <si>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</si>
  <si>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</si>
  <si>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</si>
  <si>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BAUMGARTNER Markus</t>
  </si>
  <si>
    <t>WÜSCHNER Nina</t>
  </si>
  <si>
    <t>KUSCHNY Petra</t>
  </si>
  <si>
    <t>KUSCHNY Alina Erika</t>
  </si>
  <si>
    <t>Jg</t>
  </si>
  <si>
    <t>Nation</t>
  </si>
  <si>
    <t>EHG Dornbirn D 3</t>
  </si>
  <si>
    <t>KLICKOVIC Zeljko</t>
  </si>
  <si>
    <t>BISCHOF Claudia</t>
  </si>
  <si>
    <t>A-Liga</t>
  </si>
  <si>
    <t>AJKOVIC Predrak</t>
  </si>
  <si>
    <t>PLAVANOVIC Muharem</t>
  </si>
  <si>
    <t>KOHLER Brigitte</t>
  </si>
  <si>
    <t>YUG</t>
  </si>
  <si>
    <t>BERKMANN Jürgen</t>
  </si>
  <si>
    <t>LAMERS Johanna</t>
  </si>
  <si>
    <t>KÜNG Fabienne</t>
  </si>
  <si>
    <t>HILLER Petra</t>
  </si>
  <si>
    <t>ATSV Hard</t>
  </si>
  <si>
    <t>ESV Bregenz Wolfurt</t>
  </si>
  <si>
    <t>PACHERNIK Tobias</t>
  </si>
  <si>
    <t>POLZHOFER Lukas</t>
  </si>
  <si>
    <t>SKC EHG Dornbirn</t>
  </si>
  <si>
    <t>WÜSCHNER MARCEL</t>
  </si>
  <si>
    <t>SKC Hilti</t>
  </si>
  <si>
    <t>SPIESS Thomas</t>
  </si>
  <si>
    <t>SKC Dornbirn</t>
  </si>
  <si>
    <t>HÄFELE Holger</t>
  </si>
  <si>
    <t>SKC Mühle Andelsbuch</t>
  </si>
  <si>
    <t>NARDIN Bruno</t>
  </si>
  <si>
    <t>FEUERSTEIN Rene</t>
  </si>
  <si>
    <t>KRASSNIG Jan</t>
  </si>
  <si>
    <t>MELK Fabian</t>
  </si>
  <si>
    <t>FEURLE Daniel</t>
  </si>
  <si>
    <t>DURAKOVIC Mahumut</t>
  </si>
  <si>
    <t>KAHR SEN Josef</t>
  </si>
  <si>
    <t>KAHR Christoph</t>
  </si>
  <si>
    <t>WÄGER Dominik</t>
  </si>
  <si>
    <t>ZUCALLI Karl</t>
  </si>
  <si>
    <t>ROSNER Dietmar</t>
  </si>
  <si>
    <t>KÖCHL Gerhard</t>
  </si>
  <si>
    <t>AMANN Matthias</t>
  </si>
  <si>
    <t>MEMMER Patrick</t>
  </si>
  <si>
    <t>FONTAIN Tanja</t>
  </si>
  <si>
    <t>HERZBERG Stefanie</t>
  </si>
  <si>
    <t>ULBING Elisa</t>
  </si>
  <si>
    <t>MÄSER Larissa</t>
  </si>
  <si>
    <t>NUßBAUMER Anny</t>
  </si>
  <si>
    <t>SCHWENDINGER Maria</t>
  </si>
  <si>
    <t>JOCHUM Sabrina</t>
  </si>
  <si>
    <t>LEISSNER Bianca</t>
  </si>
  <si>
    <t>WILD Carmen</t>
  </si>
  <si>
    <t>WÄGER Claudia</t>
  </si>
  <si>
    <t>F3</t>
  </si>
  <si>
    <t>10.00</t>
  </si>
  <si>
    <t>Knauer Stefanie</t>
  </si>
  <si>
    <t>Kessler Günter</t>
  </si>
  <si>
    <t>Wüschner Lisi</t>
  </si>
  <si>
    <t>Zumtobel Melanie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</si>
</sst>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8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hidden="1"/>
    </xf>
    <xf numFmtId="0" fontId="27" fillId="0" borderId="0" xfId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11" xfId="0" applyNumberFormat="1" applyFont="1" applyBorder="1" applyAlignment="1" applyProtection="1">
      <alignment horizontal="center" vertical="center"/>
      <protection hidden="1"/>
    </xf>
    <xf numFmtId="0" fontId="7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1" fontId="14" fillId="2" borderId="32" xfId="0" applyNumberFormat="1" applyFont="1" applyFill="1" applyBorder="1" applyAlignment="1" applyProtection="1">
      <alignment horizontal="center" vertical="center"/>
      <protection locked="0"/>
    </xf>
    <xf numFmtId="1" fontId="14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right" vertical="center"/>
      <protection locked="0"/>
    </xf>
    <xf numFmtId="0" fontId="14" fillId="0" borderId="37" xfId="0" applyFont="1" applyBorder="1" applyAlignment="1" applyProtection="1">
      <alignment horizontal="right" vertical="center"/>
      <protection locked="0"/>
    </xf>
    <xf numFmtId="0" fontId="10" fillId="0" borderId="26" xfId="0" applyNumberFormat="1" applyFont="1" applyBorder="1" applyAlignment="1" applyProtection="1">
      <alignment horizontal="center" vertical="center"/>
      <protection hidden="1"/>
    </xf>
    <xf numFmtId="0" fontId="6" fillId="0" borderId="27" xfId="0" applyNumberFormat="1" applyFont="1" applyBorder="1" applyAlignment="1" applyProtection="1">
      <alignment vertical="center"/>
      <protection hidden="1"/>
    </xf>
    <xf numFmtId="0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30" xfId="0" applyNumberFormat="1" applyFont="1" applyBorder="1" applyAlignment="1" applyProtection="1">
      <alignment horizontal="center" vertical="center"/>
      <protection hidden="1"/>
    </xf>
    <xf numFmtId="0" fontId="16" fillId="0" borderId="31" xfId="0" applyNumberFormat="1" applyFont="1" applyBorder="1" applyAlignment="1" applyProtection="1">
      <alignment horizontal="center" vertical="center"/>
      <protection hidden="1"/>
    </xf>
    <xf numFmtId="0" fontId="6" fillId="0" borderId="40" xfId="0" applyNumberFormat="1" applyFont="1" applyBorder="1" applyAlignment="1" applyProtection="1">
      <alignment vertical="center"/>
      <protection hidden="1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34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horizontal="right" vertical="center"/>
      <protection hidden="1"/>
    </xf>
    <xf numFmtId="0" fontId="4" fillId="0" borderId="36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1" fontId="18" fillId="0" borderId="36" xfId="0" applyNumberFormat="1" applyFont="1" applyBorder="1" applyAlignment="1" applyProtection="1">
      <alignment horizontal="center"/>
      <protection hidden="1"/>
    </xf>
    <xf numFmtId="1" fontId="18" fillId="0" borderId="37" xfId="0" applyNumberFormat="1" applyFont="1" applyBorder="1" applyAlignment="1" applyProtection="1">
      <alignment horizontal="center"/>
      <protection hidden="1"/>
    </xf>
    <xf numFmtId="0" fontId="5" fillId="0" borderId="44" xfId="0" applyNumberFormat="1" applyFont="1" applyBorder="1" applyAlignment="1" applyProtection="1">
      <alignment horizontal="center" vertical="center"/>
      <protection hidden="1"/>
    </xf>
    <xf numFmtId="0" fontId="5" fillId="0" borderId="45" xfId="0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/>
      <protection hidden="1"/>
    </xf>
    <xf numFmtId="0" fontId="18" fillId="0" borderId="37" xfId="0" applyFont="1" applyBorder="1" applyAlignment="1" applyProtection="1">
      <alignment horizontal="center"/>
      <protection hidden="1"/>
    </xf>
    <xf numFmtId="164" fontId="14" fillId="0" borderId="34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14" fillId="0" borderId="35" xfId="0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5" fillId="0" borderId="28" xfId="0" applyNumberFormat="1" applyFont="1" applyBorder="1" applyAlignment="1" applyProtection="1">
      <alignment horizontal="center" vertical="center"/>
      <protection hidden="1"/>
    </xf>
    <xf numFmtId="0" fontId="5" fillId="0" borderId="29" xfId="0" applyNumberFormat="1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4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14" xfId="0" applyNumberFormat="1" applyFont="1" applyBorder="1" applyAlignment="1" applyProtection="1">
      <alignment horizontal="center" vertical="center"/>
      <protection hidden="1"/>
    </xf>
    <xf numFmtId="0" fontId="1" fillId="0" borderId="31" xfId="0" applyNumberFormat="1" applyFont="1" applyBorder="1" applyProtection="1"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0" fillId="0" borderId="50" xfId="0" applyNumberFormat="1" applyFont="1" applyBorder="1" applyAlignment="1" applyProtection="1">
      <alignment horizontal="center" vertical="center"/>
      <protection hidden="1"/>
    </xf>
    <xf numFmtId="0" fontId="10" fillId="0" borderId="5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15" fillId="0" borderId="13" xfId="0" applyFont="1" applyFill="1" applyBorder="1" applyAlignment="1" applyProtection="1">
      <alignment horizontal="center" vertical="center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5" fillId="0" borderId="21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2"/>
  <sheetViews>
    <sheetView showGridLines="0" tabSelected="1" zoomScale="75" workbookViewId="0">
      <selection activeCell="AT6" sqref="AT6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6" width="22.140625" style="7" hidden="1" customWidth="1"/>
    <col min="37" max="37" width="24.7109375" style="7" hidden="1" customWidth="1"/>
    <col min="38" max="38" width="21.28515625" style="7" hidden="1" customWidth="1"/>
    <col min="39" max="39" width="11.7109375" style="7" hidden="1" customWidth="1"/>
    <col min="40" max="40" width="28.85546875" hidden="1" customWidth="1"/>
    <col min="41" max="41" width="10.7109375" style="7" hidden="1" customWidth="1"/>
    <col min="42" max="42" width="13.425781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</row>
    <row r="2" spans="1:33" s="1" customFormat="1" ht="23.25" customHeight="1" x14ac:dyDescent="0.25">
      <c r="A2" s="98" t="s">
        <v>1</v>
      </c>
      <c r="B2" s="98"/>
      <c r="C2" s="99" t="s">
        <v>384</v>
      </c>
      <c r="D2" s="99"/>
      <c r="F2" s="176" t="s">
        <v>2</v>
      </c>
      <c r="G2" s="177"/>
      <c r="H2" s="177"/>
      <c r="I2" s="177"/>
      <c r="J2" s="177"/>
      <c r="K2" s="177"/>
      <c r="L2" s="177"/>
      <c r="M2" s="178"/>
      <c r="N2" s="2"/>
      <c r="O2" s="2"/>
      <c r="P2" s="3"/>
      <c r="R2" s="170" t="s">
        <v>3</v>
      </c>
      <c r="S2" s="170"/>
      <c r="T2" s="170"/>
      <c r="U2" s="186" t="str">
        <f>IF($A$22="","",VLOOKUP($A$22,$AL$37:$AP$69,5))</f>
        <v>Damenliga</v>
      </c>
      <c r="V2" s="186"/>
      <c r="W2" s="186"/>
      <c r="X2" s="186"/>
      <c r="Y2" s="186"/>
      <c r="Z2" s="186"/>
      <c r="AA2" s="186"/>
      <c r="AB2" s="186"/>
      <c r="AC2" s="186"/>
      <c r="AD2" s="4"/>
      <c r="AE2" s="5"/>
      <c r="AF2" s="5"/>
      <c r="AG2" s="5"/>
    </row>
    <row r="3" spans="1:33" s="1" customFormat="1" ht="23.25" customHeight="1" x14ac:dyDescent="0.25">
      <c r="A3" s="98" t="s">
        <v>4</v>
      </c>
      <c r="B3" s="98"/>
      <c r="C3" s="100">
        <f ca="1">TODAY()</f>
        <v>41692</v>
      </c>
      <c r="D3" s="100"/>
      <c r="F3" s="183" t="s">
        <v>5</v>
      </c>
      <c r="G3" s="184"/>
      <c r="H3" s="184"/>
      <c r="I3" s="184"/>
      <c r="J3" s="184"/>
      <c r="K3" s="185"/>
      <c r="L3" s="179" t="str">
        <f>IF($A$22="","",VLOOKUP($A$22,$AL$37:$AR$69,6))</f>
        <v>X</v>
      </c>
      <c r="M3" s="180"/>
      <c r="N3" s="2"/>
      <c r="O3" s="2"/>
      <c r="P3" s="3"/>
      <c r="R3" s="170" t="s">
        <v>6</v>
      </c>
      <c r="S3" s="170"/>
      <c r="T3" s="170"/>
      <c r="U3" s="187" t="str">
        <f>IF($A$22="","",VLOOKUP($A$22,$AL$37:$AP$69,3))</f>
        <v>Kegelsportcenter Koblach 3-6</v>
      </c>
      <c r="V3" s="187"/>
      <c r="W3" s="187"/>
      <c r="X3" s="187"/>
      <c r="Y3" s="187"/>
      <c r="Z3" s="187"/>
      <c r="AA3" s="187"/>
      <c r="AB3" s="187"/>
      <c r="AC3" s="187"/>
      <c r="AD3" s="4"/>
      <c r="AE3" s="5"/>
      <c r="AF3" s="5"/>
      <c r="AG3" s="5"/>
    </row>
    <row r="4" spans="1:33" s="1" customFormat="1" ht="23.25" customHeight="1" x14ac:dyDescent="0.25">
      <c r="A4" s="98" t="s">
        <v>7</v>
      </c>
      <c r="B4" s="98"/>
      <c r="C4" s="101" t="s">
        <v>385</v>
      </c>
      <c r="D4" s="101"/>
      <c r="F4" s="183" t="s">
        <v>8</v>
      </c>
      <c r="G4" s="184"/>
      <c r="H4" s="184"/>
      <c r="I4" s="184"/>
      <c r="J4" s="184"/>
      <c r="K4" s="185"/>
      <c r="L4" s="179" t="str">
        <f>IF($A$22="","",VLOOKUP($A$22,$AL$37:$AR$69,7))</f>
        <v xml:space="preserve"> </v>
      </c>
      <c r="M4" s="180"/>
      <c r="N4" s="2"/>
      <c r="O4" s="2"/>
      <c r="P4" s="3"/>
      <c r="R4" s="170" t="s">
        <v>9</v>
      </c>
      <c r="S4" s="170"/>
      <c r="T4" s="170"/>
      <c r="U4" s="187" t="str">
        <f>IF($A$22="","",VLOOKUP($A$22,$AL$37:$AP$69,4))</f>
        <v>Koblach</v>
      </c>
      <c r="V4" s="187"/>
      <c r="W4" s="187"/>
      <c r="X4" s="187"/>
      <c r="Y4" s="187"/>
      <c r="Z4" s="187"/>
      <c r="AA4" s="187"/>
      <c r="AB4" s="187"/>
      <c r="AC4" s="187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89" t="s">
        <v>10</v>
      </c>
      <c r="B6" s="90"/>
      <c r="C6" s="90"/>
      <c r="D6" s="90"/>
      <c r="E6" s="91"/>
      <c r="F6" s="173" t="s">
        <v>11</v>
      </c>
      <c r="G6" s="174"/>
      <c r="H6" s="175"/>
      <c r="I6" s="181">
        <f>IF(A22="","",VLOOKUP(A22,AL37:AM69,2))</f>
        <v>112</v>
      </c>
      <c r="J6" s="188"/>
      <c r="K6" s="182"/>
      <c r="L6" s="174" t="s">
        <v>12</v>
      </c>
      <c r="M6" s="174"/>
      <c r="N6" s="175"/>
      <c r="O6" s="181">
        <f>IF(I6="","",18)</f>
        <v>18</v>
      </c>
      <c r="P6" s="182"/>
      <c r="R6" s="89" t="s">
        <v>13</v>
      </c>
      <c r="S6" s="90"/>
      <c r="T6" s="90"/>
      <c r="U6" s="90"/>
      <c r="V6" s="91"/>
      <c r="W6" s="173" t="s">
        <v>11</v>
      </c>
      <c r="X6" s="174"/>
      <c r="Y6" s="175"/>
      <c r="Z6" s="181">
        <f>IF(U22="","",VLOOKUP(U22,AL37:AM65,2))</f>
        <v>114</v>
      </c>
      <c r="AA6" s="188"/>
      <c r="AB6" s="182"/>
      <c r="AC6" s="174" t="s">
        <v>12</v>
      </c>
      <c r="AD6" s="174"/>
      <c r="AE6" s="175"/>
      <c r="AF6" s="181">
        <f>IF(U22="","",18)</f>
        <v>18</v>
      </c>
      <c r="AG6" s="182"/>
    </row>
    <row r="7" spans="1:33" s="11" customFormat="1" ht="18" customHeight="1" thickBot="1" x14ac:dyDescent="0.25">
      <c r="A7" s="8" t="s">
        <v>14</v>
      </c>
      <c r="B7" s="9" t="s">
        <v>15</v>
      </c>
      <c r="C7" s="92" t="s">
        <v>16</v>
      </c>
      <c r="D7" s="93"/>
      <c r="E7" s="9" t="s">
        <v>17</v>
      </c>
      <c r="F7" s="167" t="s">
        <v>18</v>
      </c>
      <c r="G7" s="167"/>
      <c r="H7" s="167" t="s">
        <v>19</v>
      </c>
      <c r="I7" s="167"/>
      <c r="J7" s="167" t="s">
        <v>20</v>
      </c>
      <c r="K7" s="167"/>
      <c r="L7" s="167" t="s">
        <v>21</v>
      </c>
      <c r="M7" s="92"/>
      <c r="N7" s="171" t="s">
        <v>22</v>
      </c>
      <c r="O7" s="172"/>
      <c r="P7" s="10" t="s">
        <v>23</v>
      </c>
      <c r="R7" s="8" t="s">
        <v>14</v>
      </c>
      <c r="S7" s="9" t="s">
        <v>15</v>
      </c>
      <c r="T7" s="92" t="s">
        <v>16</v>
      </c>
      <c r="U7" s="93"/>
      <c r="V7" s="9" t="s">
        <v>17</v>
      </c>
      <c r="W7" s="167" t="s">
        <v>18</v>
      </c>
      <c r="X7" s="167"/>
      <c r="Y7" s="167" t="s">
        <v>19</v>
      </c>
      <c r="Z7" s="167"/>
      <c r="AA7" s="167" t="s">
        <v>20</v>
      </c>
      <c r="AB7" s="167"/>
      <c r="AC7" s="167" t="s">
        <v>21</v>
      </c>
      <c r="AD7" s="92"/>
      <c r="AE7" s="171" t="s">
        <v>22</v>
      </c>
      <c r="AF7" s="172"/>
      <c r="AG7" s="10" t="s">
        <v>23</v>
      </c>
    </row>
    <row r="8" spans="1:33" ht="21.95" customHeight="1" x14ac:dyDescent="0.2">
      <c r="A8" s="102">
        <v>6039</v>
      </c>
      <c r="B8" s="94"/>
      <c r="C8" s="104" t="str">
        <f>IF(A8="","",VLOOKUP(A8,'Spielerkartei - Spielbericht'!$A$2:$B$489,2))</f>
        <v>KNAUER Stefanie</v>
      </c>
      <c r="D8" s="105"/>
      <c r="E8" s="96">
        <v>4</v>
      </c>
      <c r="F8" s="110">
        <v>146</v>
      </c>
      <c r="G8" s="111"/>
      <c r="H8" s="110">
        <v>143</v>
      </c>
      <c r="I8" s="111"/>
      <c r="J8" s="110">
        <v>157</v>
      </c>
      <c r="K8" s="111"/>
      <c r="L8" s="110">
        <v>145</v>
      </c>
      <c r="M8" s="115"/>
      <c r="N8" s="143">
        <f>IF(F8="","",SUM(F8:M8))</f>
        <v>591</v>
      </c>
      <c r="O8" s="144"/>
      <c r="P8" s="112">
        <f>IF(F8="","",IF(N9&gt;AE9,1,IF(N9&lt;AE9,0,IF(N9=AE9,IF(N8&gt;AE8,1,IF(N8=AE8,0.5,))))))</f>
        <v>1</v>
      </c>
      <c r="R8" s="102">
        <v>6125</v>
      </c>
      <c r="S8" s="94"/>
      <c r="T8" s="104" t="str">
        <f>IF(R8="","",VLOOKUP(R8,'Spielerkartei - Spielbericht'!$A$2:$B$489,2))</f>
        <v>KLICKOVIC Aleksandra</v>
      </c>
      <c r="U8" s="105"/>
      <c r="V8" s="96">
        <v>7</v>
      </c>
      <c r="W8" s="110">
        <v>117</v>
      </c>
      <c r="X8" s="111"/>
      <c r="Y8" s="110">
        <v>124</v>
      </c>
      <c r="Z8" s="111"/>
      <c r="AA8" s="110">
        <v>111</v>
      </c>
      <c r="AB8" s="111"/>
      <c r="AC8" s="110">
        <v>132</v>
      </c>
      <c r="AD8" s="115"/>
      <c r="AE8" s="143">
        <f>IF(W8="","",SUM(W8:AD8))</f>
        <v>484</v>
      </c>
      <c r="AF8" s="144"/>
      <c r="AG8" s="112">
        <f>IF(W8="","",IF(AE9&gt;N9,1,IF(AE9&lt;N9,0,IF(AE9=N9,IF(AE8&gt;N8,1,IF(AE8=N8,0.5,))))))</f>
        <v>0</v>
      </c>
    </row>
    <row r="9" spans="1:33" ht="21.95" customHeight="1" thickBot="1" x14ac:dyDescent="0.25">
      <c r="A9" s="103"/>
      <c r="B9" s="95"/>
      <c r="C9" s="106"/>
      <c r="D9" s="107"/>
      <c r="E9" s="97"/>
      <c r="F9" s="108">
        <f>IF(F8="","",IF(F8&gt;W8,1,IF(F8=W8,0.5,0)))</f>
        <v>1</v>
      </c>
      <c r="G9" s="114"/>
      <c r="H9" s="108">
        <f>IF(H8="","",IF(H8&gt;Y8,1,IF(H8=Y8,0.5,0)))</f>
        <v>1</v>
      </c>
      <c r="I9" s="114"/>
      <c r="J9" s="108">
        <f>IF(J8="","",IF(J8&gt;AA8,1,IF(J8=AA8,0.5,0)))</f>
        <v>1</v>
      </c>
      <c r="K9" s="114"/>
      <c r="L9" s="108">
        <f>IF(L8="","",IF(L8&gt;AC8,1,IF(L8=AC8,0.5,0)))</f>
        <v>1</v>
      </c>
      <c r="M9" s="109"/>
      <c r="N9" s="126">
        <f t="shared" ref="N9:N15" si="0">IF(F9="","",SUM(F9:M9))</f>
        <v>4</v>
      </c>
      <c r="O9" s="127"/>
      <c r="P9" s="113"/>
      <c r="R9" s="103"/>
      <c r="S9" s="95"/>
      <c r="T9" s="106"/>
      <c r="U9" s="107"/>
      <c r="V9" s="97"/>
      <c r="W9" s="108">
        <f>IF(W8="","",IF(W8&gt;F8,1,IF(W8=F8,0.5,0)))</f>
        <v>0</v>
      </c>
      <c r="X9" s="114"/>
      <c r="Y9" s="108">
        <f>IF(Y8="","",IF(Y8&gt;H8,1,IF(Y8=H8,0.5,0)))</f>
        <v>0</v>
      </c>
      <c r="Z9" s="114"/>
      <c r="AA9" s="108">
        <f>IF(AA8="","",IF(AA8&gt;J8,1,IF(AA8=J8,0.5,0)))</f>
        <v>0</v>
      </c>
      <c r="AB9" s="114"/>
      <c r="AC9" s="108">
        <f>IF(AC8="","",IF(AC8&gt;L8,1,IF(AC8=L8,0.5,0)))</f>
        <v>0</v>
      </c>
      <c r="AD9" s="109"/>
      <c r="AE9" s="168">
        <f t="shared" ref="AE9:AE15" si="1">IF(W9="","",SUM(W9:AD9))</f>
        <v>0</v>
      </c>
      <c r="AF9" s="169"/>
      <c r="AG9" s="113"/>
    </row>
    <row r="10" spans="1:33" ht="21.95" customHeight="1" x14ac:dyDescent="0.2">
      <c r="A10" s="102">
        <v>6022</v>
      </c>
      <c r="B10" s="94"/>
      <c r="C10" s="104" t="str">
        <f>IF(A10="","",VLOOKUP(A10,'Spielerkartei - Spielbericht'!$A$2:$B$489,2))</f>
        <v>HÄMMERLE Sabine</v>
      </c>
      <c r="D10" s="105"/>
      <c r="E10" s="96">
        <v>14</v>
      </c>
      <c r="F10" s="110">
        <v>121</v>
      </c>
      <c r="G10" s="111"/>
      <c r="H10" s="110">
        <v>116</v>
      </c>
      <c r="I10" s="111"/>
      <c r="J10" s="110">
        <v>117</v>
      </c>
      <c r="K10" s="111"/>
      <c r="L10" s="110">
        <v>113</v>
      </c>
      <c r="M10" s="115"/>
      <c r="N10" s="143">
        <f>IF(F10="","",SUM(F10:M10))</f>
        <v>467</v>
      </c>
      <c r="O10" s="144"/>
      <c r="P10" s="112">
        <f>IF(F10="","",IF(N11&gt;AE11,1,IF(N11&lt;AE11,0,IF(N11=AE11,IF(N10&gt;AE10,1,IF(N10=AE10,0.5,))))))</f>
        <v>0</v>
      </c>
      <c r="R10" s="102">
        <v>6102</v>
      </c>
      <c r="S10" s="94"/>
      <c r="T10" s="104" t="str">
        <f>IF(R10="","",VLOOKUP(R10,'Spielerkartei - Spielbericht'!$A$2:$B$489,2))</f>
        <v>SUGG Astrid</v>
      </c>
      <c r="U10" s="105"/>
      <c r="V10" s="96">
        <v>9</v>
      </c>
      <c r="W10" s="110">
        <v>125</v>
      </c>
      <c r="X10" s="111"/>
      <c r="Y10" s="110">
        <v>117</v>
      </c>
      <c r="Z10" s="111"/>
      <c r="AA10" s="110">
        <v>121</v>
      </c>
      <c r="AB10" s="111"/>
      <c r="AC10" s="110">
        <v>130</v>
      </c>
      <c r="AD10" s="115"/>
      <c r="AE10" s="143">
        <f>IF(W10="","",SUM(W10:AD10))</f>
        <v>493</v>
      </c>
      <c r="AF10" s="144"/>
      <c r="AG10" s="112">
        <f>IF(W10="","",IF(AE11&gt;N11,1,IF(AE11&lt;N11,0,IF(AE11=N11,IF(AE10&gt;N10,1,IF(AE10=N10,0.5,))))))</f>
        <v>1</v>
      </c>
    </row>
    <row r="11" spans="1:33" ht="21.95" customHeight="1" thickBot="1" x14ac:dyDescent="0.25">
      <c r="A11" s="103"/>
      <c r="B11" s="95"/>
      <c r="C11" s="106"/>
      <c r="D11" s="107"/>
      <c r="E11" s="97"/>
      <c r="F11" s="108">
        <f>IF(F10="","",IF(F10&gt;W10,1,IF(F10=W10,0.5,0)))</f>
        <v>0</v>
      </c>
      <c r="G11" s="114"/>
      <c r="H11" s="108">
        <f>IF(H10="","",IF(H10&gt;Y10,1,IF(H10=Y10,0.5,0)))</f>
        <v>0</v>
      </c>
      <c r="I11" s="114"/>
      <c r="J11" s="108">
        <f>IF(J10="","",IF(J10&gt;AA10,1,IF(J10=AA10,0.5,0)))</f>
        <v>0</v>
      </c>
      <c r="K11" s="114"/>
      <c r="L11" s="108">
        <f>IF(L10="","",IF(L10&gt;AC10,1,IF(L10=AC10,0.5,0)))</f>
        <v>0</v>
      </c>
      <c r="M11" s="109"/>
      <c r="N11" s="126">
        <f t="shared" si="0"/>
        <v>0</v>
      </c>
      <c r="O11" s="127"/>
      <c r="P11" s="113"/>
      <c r="R11" s="103"/>
      <c r="S11" s="95"/>
      <c r="T11" s="106"/>
      <c r="U11" s="107"/>
      <c r="V11" s="97"/>
      <c r="W11" s="108">
        <f>IF(W10="","",IF(W10&gt;F10,1,IF(W10=F10,0.5,0)))</f>
        <v>1</v>
      </c>
      <c r="X11" s="114"/>
      <c r="Y11" s="108">
        <f>IF(Y10="","",IF(Y10&gt;H10,1,IF(Y10=H10,0.5,0)))</f>
        <v>1</v>
      </c>
      <c r="Z11" s="114"/>
      <c r="AA11" s="108">
        <f>IF(AA10="","",IF(AA10&gt;J10,1,IF(AA10=J10,0.5,0)))</f>
        <v>1</v>
      </c>
      <c r="AB11" s="114"/>
      <c r="AC11" s="108">
        <f>IF(AC10="","",IF(AC10&gt;L10,1,IF(AC10=L10,0.5,0)))</f>
        <v>1</v>
      </c>
      <c r="AD11" s="109"/>
      <c r="AE11" s="168">
        <f t="shared" si="1"/>
        <v>4</v>
      </c>
      <c r="AF11" s="169"/>
      <c r="AG11" s="113"/>
    </row>
    <row r="12" spans="1:33" ht="21.95" customHeight="1" x14ac:dyDescent="0.2">
      <c r="A12" s="102">
        <v>6082</v>
      </c>
      <c r="B12" s="94"/>
      <c r="C12" s="104" t="str">
        <f>IF(A12="","",VLOOKUP(A12,'Spielerkartei - Spielbericht'!$A$2:$B$489,2))</f>
        <v>NIKOLIC Ruth</v>
      </c>
      <c r="D12" s="105"/>
      <c r="E12" s="96">
        <v>9</v>
      </c>
      <c r="F12" s="110">
        <v>127</v>
      </c>
      <c r="G12" s="111"/>
      <c r="H12" s="110">
        <v>120</v>
      </c>
      <c r="I12" s="111"/>
      <c r="J12" s="110">
        <v>95</v>
      </c>
      <c r="K12" s="111"/>
      <c r="L12" s="110">
        <v>128</v>
      </c>
      <c r="M12" s="115"/>
      <c r="N12" s="143">
        <f t="shared" si="0"/>
        <v>470</v>
      </c>
      <c r="O12" s="144"/>
      <c r="P12" s="112">
        <f>IF(F12="","",IF(N13&gt;AE13,1,IF(N13&lt;AE13,0,IF(N13=AE13,IF(N12&gt;AE12,1,IF(N12=AE12,0.5,))))))</f>
        <v>1</v>
      </c>
      <c r="R12" s="102">
        <v>6113</v>
      </c>
      <c r="S12" s="94"/>
      <c r="T12" s="104" t="str">
        <f>IF(R12="","",VLOOKUP(R12,'Spielerkartei - Spielbericht'!$A$2:$B$489,2))</f>
        <v>ZUMTOBEL Melanie Maria</v>
      </c>
      <c r="U12" s="105"/>
      <c r="V12" s="96">
        <v>16</v>
      </c>
      <c r="W12" s="110">
        <v>92</v>
      </c>
      <c r="X12" s="111"/>
      <c r="Y12" s="110">
        <v>117</v>
      </c>
      <c r="Z12" s="111"/>
      <c r="AA12" s="110">
        <v>110</v>
      </c>
      <c r="AB12" s="111"/>
      <c r="AC12" s="110">
        <v>117</v>
      </c>
      <c r="AD12" s="115"/>
      <c r="AE12" s="143">
        <f>IF(W12="","",SUM(W12:AD12))</f>
        <v>436</v>
      </c>
      <c r="AF12" s="144"/>
      <c r="AG12" s="112">
        <f>IF(W12="","",IF(AE13&gt;N13,1,IF(AE13&lt;N13,0,IF(AE13=N13,IF(AE12&gt;N12,1,IF(AE12=N12,0.5,))))))</f>
        <v>0</v>
      </c>
    </row>
    <row r="13" spans="1:33" ht="21.95" customHeight="1" thickBot="1" x14ac:dyDescent="0.25">
      <c r="A13" s="103"/>
      <c r="B13" s="95"/>
      <c r="C13" s="106"/>
      <c r="D13" s="107"/>
      <c r="E13" s="97"/>
      <c r="F13" s="108">
        <f>IF(F12="","",IF(F12&gt;W12,1,IF(F12=W12,0.5,0)))</f>
        <v>1</v>
      </c>
      <c r="G13" s="114"/>
      <c r="H13" s="108">
        <f>IF(H12="","",IF(H12&gt;Y12,1,IF(H12=Y12,0.5,0)))</f>
        <v>1</v>
      </c>
      <c r="I13" s="114"/>
      <c r="J13" s="108">
        <f>IF(J12="","",IF(J12&gt;AA12,1,IF(J12=AA12,0.5,0)))</f>
        <v>0</v>
      </c>
      <c r="K13" s="114"/>
      <c r="L13" s="108">
        <f>IF(L12="","",IF(L12&gt;AC12,1,IF(L12=AC12,0.5,0)))</f>
        <v>1</v>
      </c>
      <c r="M13" s="109"/>
      <c r="N13" s="126">
        <f t="shared" si="0"/>
        <v>3</v>
      </c>
      <c r="O13" s="127"/>
      <c r="P13" s="113"/>
      <c r="R13" s="103"/>
      <c r="S13" s="95"/>
      <c r="T13" s="106"/>
      <c r="U13" s="107"/>
      <c r="V13" s="97"/>
      <c r="W13" s="108">
        <f>IF(W12="","",IF(W12&gt;F12,1,IF(W12=F12,0.5,0)))</f>
        <v>0</v>
      </c>
      <c r="X13" s="114"/>
      <c r="Y13" s="108">
        <f>IF(Y12="","",IF(Y12&gt;H12,1,IF(Y12=H12,0.5,0)))</f>
        <v>0</v>
      </c>
      <c r="Z13" s="114"/>
      <c r="AA13" s="108">
        <f>IF(AA12="","",IF(AA12&gt;J12,1,IF(AA12=J12,0.5,0)))</f>
        <v>1</v>
      </c>
      <c r="AB13" s="114"/>
      <c r="AC13" s="108">
        <f>IF(AC12="","",IF(AC12&gt;L12,1,IF(AC12=L12,0.5,0)))</f>
        <v>0</v>
      </c>
      <c r="AD13" s="109"/>
      <c r="AE13" s="168">
        <f t="shared" si="1"/>
        <v>1</v>
      </c>
      <c r="AF13" s="169"/>
      <c r="AG13" s="113"/>
    </row>
    <row r="14" spans="1:33" ht="21.95" customHeight="1" x14ac:dyDescent="0.2">
      <c r="A14" s="102">
        <v>6000</v>
      </c>
      <c r="B14" s="94"/>
      <c r="C14" s="104" t="str">
        <f>IF(A14="","",VLOOKUP(A14,'Spielerkartei - Spielbericht'!$A$2:$B$489,2))</f>
        <v>FÖRSTER Isabell</v>
      </c>
      <c r="D14" s="105"/>
      <c r="E14" s="96">
        <v>3</v>
      </c>
      <c r="F14" s="110">
        <v>133</v>
      </c>
      <c r="G14" s="111"/>
      <c r="H14" s="110">
        <v>138</v>
      </c>
      <c r="I14" s="111"/>
      <c r="J14" s="110">
        <v>120</v>
      </c>
      <c r="K14" s="111"/>
      <c r="L14" s="110">
        <v>132</v>
      </c>
      <c r="M14" s="115"/>
      <c r="N14" s="143">
        <f t="shared" si="0"/>
        <v>523</v>
      </c>
      <c r="O14" s="144"/>
      <c r="P14" s="112">
        <f>IF(F14="","",IF(N15&gt;AE15,1,IF(N15&lt;AE15,0,IF(N15=AE15,IF(N14&gt;AE14,1,IF(N14=AE14,0.5,))))))</f>
        <v>1</v>
      </c>
      <c r="R14" s="102">
        <v>6053</v>
      </c>
      <c r="S14" s="94"/>
      <c r="T14" s="104" t="str">
        <f>IF(R14="","",VLOOKUP(R14,'Spielerkartei - Spielbericht'!$A$2:$B$489,2))</f>
        <v>WEINMÜLLER Karin</v>
      </c>
      <c r="U14" s="105"/>
      <c r="V14" s="96">
        <v>9</v>
      </c>
      <c r="W14" s="110">
        <v>116</v>
      </c>
      <c r="X14" s="111"/>
      <c r="Y14" s="110">
        <v>106</v>
      </c>
      <c r="Z14" s="111"/>
      <c r="AA14" s="110">
        <v>120</v>
      </c>
      <c r="AB14" s="111"/>
      <c r="AC14" s="110">
        <v>114</v>
      </c>
      <c r="AD14" s="115"/>
      <c r="AE14" s="143">
        <f>IF(W14="","",SUM(W14:AD14))</f>
        <v>456</v>
      </c>
      <c r="AF14" s="144"/>
      <c r="AG14" s="112">
        <f>IF(W14="","",IF(AE15&gt;N15,1,IF(AE15&lt;N15,0,IF(AE15=N15,IF(AE14&gt;N14,1,IF(AE14=N14,0.5,))))))</f>
        <v>0</v>
      </c>
    </row>
    <row r="15" spans="1:33" ht="21.95" customHeight="1" thickBot="1" x14ac:dyDescent="0.25">
      <c r="A15" s="103"/>
      <c r="B15" s="95"/>
      <c r="C15" s="106"/>
      <c r="D15" s="107"/>
      <c r="E15" s="97"/>
      <c r="F15" s="108">
        <f>IF(F14="","",IF(F14&gt;W14,1,IF(F14=W14,0.5,0)))</f>
        <v>1</v>
      </c>
      <c r="G15" s="114"/>
      <c r="H15" s="108">
        <f>IF(H14="","",IF(H14&gt;Y14,1,IF(H14=Y14,0.5,0)))</f>
        <v>1</v>
      </c>
      <c r="I15" s="114"/>
      <c r="J15" s="108">
        <f>IF(J14="","",IF(J14&gt;AA14,1,IF(J14=AA14,0.5,0)))</f>
        <v>0.5</v>
      </c>
      <c r="K15" s="114"/>
      <c r="L15" s="108">
        <f>IF(L14="","",IF(L14&gt;AC14,1,IF(L14=AC14,0.5,0)))</f>
        <v>1</v>
      </c>
      <c r="M15" s="109"/>
      <c r="N15" s="126">
        <f t="shared" si="0"/>
        <v>3.5</v>
      </c>
      <c r="O15" s="127"/>
      <c r="P15" s="113"/>
      <c r="R15" s="103"/>
      <c r="S15" s="95"/>
      <c r="T15" s="106"/>
      <c r="U15" s="107"/>
      <c r="V15" s="97"/>
      <c r="W15" s="108">
        <f>IF(W14="","",IF(W14&gt;F14,1,IF(W14=F14,0.5,0)))</f>
        <v>0</v>
      </c>
      <c r="X15" s="114"/>
      <c r="Y15" s="108">
        <f>IF(Y14="","",IF(Y14&gt;H14,1,IF(Y14=H14,0.5,0)))</f>
        <v>0</v>
      </c>
      <c r="Z15" s="114"/>
      <c r="AA15" s="108">
        <f>IF(AA14="","",IF(AA14&gt;J14,1,IF(AA14=J14,0.5,0)))</f>
        <v>0.5</v>
      </c>
      <c r="AB15" s="114"/>
      <c r="AC15" s="108">
        <f>IF(AC14="","",IF(AC14&gt;L14,1,IF(AC14=L14,0.5,0)))</f>
        <v>0</v>
      </c>
      <c r="AD15" s="109"/>
      <c r="AE15" s="168">
        <f t="shared" si="1"/>
        <v>0.5</v>
      </c>
      <c r="AF15" s="169"/>
      <c r="AG15" s="113"/>
    </row>
    <row r="16" spans="1:33" ht="12.75" customHeight="1" x14ac:dyDescent="0.2">
      <c r="A16" s="138"/>
      <c r="B16" s="139"/>
      <c r="C16" s="151" t="s">
        <v>24</v>
      </c>
      <c r="D16" s="152"/>
      <c r="E16" s="134" t="s">
        <v>25</v>
      </c>
      <c r="F16" s="136"/>
      <c r="G16" s="136"/>
      <c r="H16" s="165" t="s">
        <v>26</v>
      </c>
      <c r="I16" s="165"/>
      <c r="J16" s="165"/>
      <c r="K16" s="155"/>
      <c r="L16" s="155"/>
      <c r="M16" s="155"/>
      <c r="N16" s="155"/>
      <c r="O16" s="155"/>
      <c r="P16" s="156"/>
      <c r="R16" s="138">
        <v>6054</v>
      </c>
      <c r="S16" s="139"/>
      <c r="T16" s="151" t="s">
        <v>24</v>
      </c>
      <c r="U16" s="152"/>
      <c r="V16" s="134" t="s">
        <v>25</v>
      </c>
      <c r="W16" s="136">
        <v>31</v>
      </c>
      <c r="X16" s="136"/>
      <c r="Y16" s="165" t="s">
        <v>26</v>
      </c>
      <c r="Z16" s="165"/>
      <c r="AA16" s="165"/>
      <c r="AB16" s="155" t="s">
        <v>389</v>
      </c>
      <c r="AC16" s="155"/>
      <c r="AD16" s="155"/>
      <c r="AE16" s="155"/>
      <c r="AF16" s="155"/>
      <c r="AG16" s="156"/>
    </row>
    <row r="17" spans="1:34" ht="16.5" customHeight="1" thickBot="1" x14ac:dyDescent="0.25">
      <c r="A17" s="103"/>
      <c r="B17" s="140"/>
      <c r="C17" s="141" t="str">
        <f>IF(A16="","",VLOOKUP(A16,'Spielerkartei - Spielbericht'!$A$2:$B$489,2))</f>
        <v/>
      </c>
      <c r="D17" s="142"/>
      <c r="E17" s="135"/>
      <c r="F17" s="137"/>
      <c r="G17" s="137"/>
      <c r="H17" s="166"/>
      <c r="I17" s="166"/>
      <c r="J17" s="166"/>
      <c r="K17" s="157"/>
      <c r="L17" s="157"/>
      <c r="M17" s="157"/>
      <c r="N17" s="157"/>
      <c r="O17" s="157"/>
      <c r="P17" s="158"/>
      <c r="R17" s="103"/>
      <c r="S17" s="140"/>
      <c r="T17" s="141" t="str">
        <f>IF(R16="","",VLOOKUP(R16,'Spielerkartei - Spielbericht'!$A$2:$B$489,2))</f>
        <v>WÜSCHNER Elisabeth</v>
      </c>
      <c r="U17" s="142"/>
      <c r="V17" s="135"/>
      <c r="W17" s="137"/>
      <c r="X17" s="137"/>
      <c r="Y17" s="166"/>
      <c r="Z17" s="166"/>
      <c r="AA17" s="166"/>
      <c r="AB17" s="157"/>
      <c r="AC17" s="157"/>
      <c r="AD17" s="157"/>
      <c r="AE17" s="157"/>
      <c r="AF17" s="157"/>
      <c r="AG17" s="158"/>
    </row>
    <row r="18" spans="1:34" ht="6.75" customHeight="1" thickBot="1" x14ac:dyDescent="0.25">
      <c r="P18" s="1"/>
    </row>
    <row r="19" spans="1:34" s="14" customFormat="1" ht="24.95" customHeight="1" x14ac:dyDescent="0.2">
      <c r="A19" s="145" t="s">
        <v>27</v>
      </c>
      <c r="B19" s="146"/>
      <c r="C19" s="147"/>
      <c r="D19" s="12">
        <f>SUM(N8,N10,N12,N14)</f>
        <v>2051</v>
      </c>
      <c r="E19" s="130">
        <f>IF(L8="","",AVERAGE(N8,N10,N12,N14))</f>
        <v>512.75</v>
      </c>
      <c r="F19" s="131"/>
      <c r="G19" s="132">
        <f>SUM(E8,E10,E12,E14)</f>
        <v>30</v>
      </c>
      <c r="H19" s="133"/>
      <c r="I19" s="118" t="s">
        <v>23</v>
      </c>
      <c r="J19" s="119"/>
      <c r="K19" s="119"/>
      <c r="L19" s="119"/>
      <c r="M19" s="119"/>
      <c r="N19" s="119"/>
      <c r="O19" s="120"/>
      <c r="P19" s="112">
        <f>IF(D19=0,"",IF(D19&gt;U19,2,IF(D19&lt;U19,0,IF(D19=U19,1,))))</f>
        <v>2</v>
      </c>
      <c r="Q19" s="13"/>
      <c r="R19" s="145" t="s">
        <v>27</v>
      </c>
      <c r="S19" s="146"/>
      <c r="T19" s="147"/>
      <c r="U19" s="12">
        <f>SUM(AE8,AE10,AE12,AE14)</f>
        <v>1869</v>
      </c>
      <c r="V19" s="130">
        <f>IF(AC8="","",AVERAGE(AE8,AE10,AE12,AE14))</f>
        <v>467.25</v>
      </c>
      <c r="W19" s="131"/>
      <c r="X19" s="132">
        <f>SUM(V8,V10,V12,V14)</f>
        <v>41</v>
      </c>
      <c r="Y19" s="133"/>
      <c r="Z19" s="118" t="s">
        <v>23</v>
      </c>
      <c r="AA19" s="119"/>
      <c r="AB19" s="119"/>
      <c r="AC19" s="119"/>
      <c r="AD19" s="119"/>
      <c r="AE19" s="119"/>
      <c r="AF19" s="120"/>
      <c r="AG19" s="112">
        <f>IF(U19=0,"",IF(U19&gt;D19,2,IF(U19&lt;D19,0,IF(U19=D19,1,))))</f>
        <v>0</v>
      </c>
    </row>
    <row r="20" spans="1:34" s="14" customFormat="1" ht="10.15" customHeight="1" thickBot="1" x14ac:dyDescent="0.25">
      <c r="A20" s="148"/>
      <c r="B20" s="149"/>
      <c r="C20" s="150"/>
      <c r="D20" s="15" t="s">
        <v>28</v>
      </c>
      <c r="E20" s="124" t="s">
        <v>29</v>
      </c>
      <c r="F20" s="125"/>
      <c r="G20" s="128" t="s">
        <v>17</v>
      </c>
      <c r="H20" s="129"/>
      <c r="I20" s="121"/>
      <c r="J20" s="122"/>
      <c r="K20" s="122"/>
      <c r="L20" s="122"/>
      <c r="M20" s="122"/>
      <c r="N20" s="122"/>
      <c r="O20" s="123"/>
      <c r="P20" s="161"/>
      <c r="Q20" s="1"/>
      <c r="R20" s="148"/>
      <c r="S20" s="149"/>
      <c r="T20" s="150"/>
      <c r="U20" s="15" t="s">
        <v>28</v>
      </c>
      <c r="V20" s="124" t="s">
        <v>29</v>
      </c>
      <c r="W20" s="125"/>
      <c r="X20" s="128" t="s">
        <v>17</v>
      </c>
      <c r="Y20" s="129"/>
      <c r="Z20" s="121"/>
      <c r="AA20" s="122"/>
      <c r="AB20" s="122"/>
      <c r="AC20" s="122"/>
      <c r="AD20" s="122"/>
      <c r="AE20" s="122"/>
      <c r="AF20" s="123"/>
      <c r="AG20" s="113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62" t="s">
        <v>49</v>
      </c>
      <c r="B22" s="162"/>
      <c r="C22" s="162"/>
      <c r="D22" s="162"/>
      <c r="E22" s="162"/>
      <c r="F22" s="162"/>
      <c r="G22" s="162"/>
      <c r="H22" s="162"/>
      <c r="I22" s="162"/>
      <c r="J22" s="4" t="str">
        <f>IF(D19=U19,AH22&amp;" "&amp;0&amp;" Holz",IF(D19&lt;U19,"",IF(D19&gt;U19,"+ "&amp;D19-U19&amp;" Holz")))</f>
        <v>+ 182 Holz</v>
      </c>
      <c r="K22" s="4"/>
      <c r="L22" s="4"/>
      <c r="M22" s="4"/>
      <c r="N22" s="17"/>
      <c r="O22" s="159">
        <f>SUM(N9,N11,N13,N15)</f>
        <v>10.5</v>
      </c>
      <c r="P22" s="164"/>
      <c r="Q22" s="18"/>
      <c r="R22" s="159">
        <f>SUM(AE9,AE11,AE13,AE15)</f>
        <v>5.5</v>
      </c>
      <c r="S22" s="160"/>
      <c r="T22" s="38" t="str">
        <f>IF(U19=D19,AH22&amp;" "&amp;0&amp;" Holz",IF(U19&lt;D19,"",IF(U19&gt;D19,"+ "&amp;U19-D19&amp;" Holz")))</f>
        <v/>
      </c>
      <c r="U22" s="153" t="s">
        <v>89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37" t="s">
        <v>90</v>
      </c>
    </row>
    <row r="23" spans="1:34" s="14" customFormat="1" ht="18" customHeight="1" thickBot="1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</row>
    <row r="24" spans="1:34" s="14" customFormat="1" ht="17.25" customHeight="1" x14ac:dyDescent="0.2">
      <c r="A24" s="62" t="s">
        <v>10</v>
      </c>
      <c r="B24" s="62"/>
      <c r="C24" s="62"/>
      <c r="D24" s="62"/>
      <c r="E24" s="62"/>
      <c r="F24" s="62"/>
      <c r="G24" s="62"/>
      <c r="H24" s="62"/>
      <c r="I24" s="62"/>
      <c r="J24" s="16"/>
      <c r="K24" s="16"/>
      <c r="L24" s="16"/>
      <c r="M24" s="16"/>
      <c r="N24" s="16"/>
      <c r="O24" s="79">
        <f>SUM(P8,P10,P12,P14,P19)</f>
        <v>5</v>
      </c>
      <c r="P24" s="80"/>
      <c r="Q24" s="3"/>
      <c r="R24" s="79">
        <f>SUM(AG8,AG10,AG12,AG14,AG19)</f>
        <v>1</v>
      </c>
      <c r="S24" s="80"/>
      <c r="T24" s="19"/>
      <c r="U24" s="62" t="s">
        <v>13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</row>
    <row r="25" spans="1:34" ht="18.75" customHeight="1" thickBot="1" x14ac:dyDescent="0.25">
      <c r="A25" s="64" t="s">
        <v>386</v>
      </c>
      <c r="B25" s="65"/>
      <c r="C25" s="65"/>
      <c r="D25" s="65"/>
      <c r="E25" s="65"/>
      <c r="F25" s="65"/>
      <c r="G25" s="65"/>
      <c r="H25" s="65"/>
      <c r="I25" s="65"/>
      <c r="J25" s="16"/>
      <c r="K25" s="16"/>
      <c r="L25" s="16"/>
      <c r="M25" s="16"/>
      <c r="N25" s="16"/>
      <c r="O25" s="81"/>
      <c r="P25" s="82"/>
      <c r="Q25" s="20"/>
      <c r="R25" s="81"/>
      <c r="S25" s="82"/>
      <c r="T25" s="16"/>
      <c r="U25" s="64" t="s">
        <v>388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4" s="21" customFormat="1" ht="18" customHeight="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1:34" ht="16.5" customHeight="1" thickBot="1" x14ac:dyDescent="0.25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63" t="s">
        <v>32</v>
      </c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</row>
    <row r="28" spans="1:34" ht="16.5" customHeight="1" x14ac:dyDescent="0.2">
      <c r="A28" s="88" t="s">
        <v>387</v>
      </c>
      <c r="B28" s="77"/>
      <c r="C28" s="77"/>
      <c r="D28" s="74"/>
      <c r="E28" s="73">
        <v>18</v>
      </c>
      <c r="F28" s="74"/>
      <c r="G28" s="73">
        <v>104</v>
      </c>
      <c r="H28" s="77"/>
      <c r="I28" s="74"/>
      <c r="J28" s="45"/>
      <c r="K28" s="45"/>
      <c r="L28" s="45"/>
      <c r="M28" s="45"/>
      <c r="N28" s="28"/>
      <c r="O28" s="79">
        <f>IF(O24&gt;R24,2,IF(R24&gt;O24,0,IF(O24=R24,1)))</f>
        <v>2</v>
      </c>
      <c r="P28" s="80"/>
      <c r="Q28" s="3"/>
      <c r="R28" s="79">
        <f>IF(O24&lt;R24,2,IF(R24&lt;O24,0,IF(O24=R24,1)))</f>
        <v>0</v>
      </c>
      <c r="S28" s="80"/>
      <c r="U28" s="16"/>
      <c r="V28" s="22"/>
      <c r="W28" s="22"/>
      <c r="X28" s="22"/>
      <c r="Z28" s="22"/>
      <c r="AE28" s="83" t="s">
        <v>33</v>
      </c>
      <c r="AF28" s="84"/>
      <c r="AG28" s="24" t="s">
        <v>34</v>
      </c>
    </row>
    <row r="29" spans="1:34" ht="16.5" customHeight="1" thickBot="1" x14ac:dyDescent="0.25">
      <c r="A29" s="75"/>
      <c r="B29" s="78"/>
      <c r="C29" s="78"/>
      <c r="D29" s="76"/>
      <c r="E29" s="75"/>
      <c r="F29" s="76"/>
      <c r="G29" s="75"/>
      <c r="H29" s="78"/>
      <c r="I29" s="76"/>
      <c r="J29" s="45"/>
      <c r="K29" s="45"/>
      <c r="L29" s="45"/>
      <c r="M29" s="45"/>
      <c r="N29" s="28"/>
      <c r="O29" s="81"/>
      <c r="P29" s="82"/>
      <c r="Q29" s="20"/>
      <c r="R29" s="81"/>
      <c r="S29" s="82"/>
      <c r="U29" s="16"/>
      <c r="Z29" s="85" t="s">
        <v>35</v>
      </c>
      <c r="AA29" s="86"/>
      <c r="AB29" s="86"/>
      <c r="AC29" s="86"/>
      <c r="AD29" s="87"/>
      <c r="AE29" s="67"/>
      <c r="AF29" s="68"/>
      <c r="AG29" s="30"/>
    </row>
    <row r="30" spans="1:34" ht="16.5" customHeight="1" x14ac:dyDescent="0.2">
      <c r="A30" s="69" t="s">
        <v>291</v>
      </c>
      <c r="B30" s="70"/>
      <c r="C30" s="70"/>
      <c r="D30" s="71"/>
      <c r="E30" s="69" t="s">
        <v>290</v>
      </c>
      <c r="F30" s="71"/>
      <c r="G30" s="69" t="s">
        <v>37</v>
      </c>
      <c r="H30" s="70"/>
      <c r="I30" s="71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72" t="s">
        <v>36</v>
      </c>
      <c r="U30" s="72"/>
      <c r="V30" s="72"/>
      <c r="W30" s="72"/>
      <c r="X30" s="72"/>
      <c r="Z30" s="85" t="s">
        <v>38</v>
      </c>
      <c r="AA30" s="86"/>
      <c r="AB30" s="86"/>
      <c r="AC30" s="86"/>
      <c r="AD30" s="87"/>
      <c r="AE30" s="67"/>
      <c r="AF30" s="68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26"/>
      <c r="AM36" s="26"/>
      <c r="AN36" s="26"/>
      <c r="AO36" s="26"/>
      <c r="AP36" s="26"/>
      <c r="AQ36" s="26"/>
      <c r="AR36" s="26"/>
      <c r="AS36" s="36"/>
    </row>
    <row r="37" spans="1:45" x14ac:dyDescent="0.2">
      <c r="AI37" s="60" t="s">
        <v>349</v>
      </c>
      <c r="AL37" s="35" t="s">
        <v>349</v>
      </c>
      <c r="AM37" s="35">
        <v>106</v>
      </c>
      <c r="AN37" s="35" t="s">
        <v>275</v>
      </c>
      <c r="AO37" s="35" t="s">
        <v>48</v>
      </c>
      <c r="AP37" s="35" t="s">
        <v>54</v>
      </c>
      <c r="AQ37" s="35" t="s">
        <v>72</v>
      </c>
      <c r="AR37" s="36" t="s">
        <v>73</v>
      </c>
      <c r="AS37" s="36"/>
    </row>
    <row r="38" spans="1:45" x14ac:dyDescent="0.2">
      <c r="AI38" s="35" t="s">
        <v>89</v>
      </c>
      <c r="AK38" s="35" t="s">
        <v>54</v>
      </c>
      <c r="AL38" s="35" t="s">
        <v>87</v>
      </c>
      <c r="AM38" s="35">
        <v>106</v>
      </c>
      <c r="AN38" s="35" t="s">
        <v>275</v>
      </c>
      <c r="AO38" s="35" t="s">
        <v>48</v>
      </c>
      <c r="AP38" s="35" t="s">
        <v>53</v>
      </c>
      <c r="AQ38" s="35" t="s">
        <v>73</v>
      </c>
      <c r="AR38" s="35" t="s">
        <v>72</v>
      </c>
      <c r="AS38" s="36"/>
    </row>
    <row r="39" spans="1:45" x14ac:dyDescent="0.2">
      <c r="AI39" s="35" t="s">
        <v>88</v>
      </c>
      <c r="AK39" s="35" t="s">
        <v>53</v>
      </c>
      <c r="AL39" s="35" t="s">
        <v>44</v>
      </c>
      <c r="AM39" s="35">
        <v>106</v>
      </c>
      <c r="AN39" s="35" t="s">
        <v>275</v>
      </c>
      <c r="AO39" s="35" t="s">
        <v>48</v>
      </c>
      <c r="AP39" s="35" t="s">
        <v>340</v>
      </c>
      <c r="AQ39" s="35" t="s">
        <v>73</v>
      </c>
      <c r="AR39" s="35" t="s">
        <v>72</v>
      </c>
      <c r="AS39" s="36"/>
    </row>
    <row r="40" spans="1:45" x14ac:dyDescent="0.2">
      <c r="AI40" s="35" t="s">
        <v>337</v>
      </c>
      <c r="AK40" s="35" t="s">
        <v>86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78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86</v>
      </c>
      <c r="AQ41" s="35" t="s">
        <v>73</v>
      </c>
      <c r="AR41" s="35" t="s">
        <v>72</v>
      </c>
      <c r="AS41" s="36"/>
    </row>
    <row r="42" spans="1:45" x14ac:dyDescent="0.2">
      <c r="AI42" s="35" t="s">
        <v>79</v>
      </c>
      <c r="AL42" s="35" t="s">
        <v>89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274</v>
      </c>
      <c r="AL43" s="35" t="s">
        <v>88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5" t="s">
        <v>49</v>
      </c>
      <c r="AJ44" s="26"/>
      <c r="AK44" s="26"/>
      <c r="AL44" s="35" t="s">
        <v>337</v>
      </c>
      <c r="AM44" s="35">
        <v>104</v>
      </c>
      <c r="AN44" s="35" t="s">
        <v>261</v>
      </c>
      <c r="AO44" s="35" t="s">
        <v>57</v>
      </c>
      <c r="AP44" s="35" t="s">
        <v>54</v>
      </c>
      <c r="AQ44" s="35" t="s">
        <v>72</v>
      </c>
      <c r="AR44" s="7" t="s">
        <v>73</v>
      </c>
      <c r="AS44" s="36"/>
    </row>
    <row r="45" spans="1:45" x14ac:dyDescent="0.2">
      <c r="AI45" s="36"/>
      <c r="AJ45" s="26"/>
      <c r="AK45" s="26"/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27" t="s">
        <v>75</v>
      </c>
      <c r="AJ46" s="26" t="s">
        <v>55</v>
      </c>
      <c r="AK46" s="26" t="s">
        <v>55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87</v>
      </c>
      <c r="AJ47" s="35" t="s">
        <v>66</v>
      </c>
      <c r="AK47" s="35" t="s">
        <v>48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44</v>
      </c>
      <c r="AJ48" s="35" t="s">
        <v>63</v>
      </c>
      <c r="AK48" s="35" t="s">
        <v>58</v>
      </c>
      <c r="AL48" s="35" t="s">
        <v>260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35" t="s">
        <v>81</v>
      </c>
      <c r="AJ49" s="35" t="s">
        <v>77</v>
      </c>
      <c r="AK49" s="35" t="s">
        <v>46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86</v>
      </c>
      <c r="AQ49" s="35" t="s">
        <v>73</v>
      </c>
      <c r="AR49" s="35" t="s">
        <v>72</v>
      </c>
      <c r="AS49" s="36"/>
    </row>
    <row r="50" spans="35:45" x14ac:dyDescent="0.2">
      <c r="AI50" s="35" t="s">
        <v>84</v>
      </c>
      <c r="AJ50" s="35" t="s">
        <v>61</v>
      </c>
      <c r="AK50" s="35" t="s">
        <v>57</v>
      </c>
      <c r="AL50" s="35" t="s">
        <v>83</v>
      </c>
      <c r="AM50" s="35">
        <v>108</v>
      </c>
      <c r="AN50" s="35" t="s">
        <v>64</v>
      </c>
      <c r="AO50" s="35" t="s">
        <v>59</v>
      </c>
      <c r="AP50" s="35" t="s">
        <v>86</v>
      </c>
      <c r="AQ50" s="35" t="s">
        <v>73</v>
      </c>
      <c r="AR50" s="35" t="s">
        <v>72</v>
      </c>
      <c r="AS50" s="36"/>
    </row>
    <row r="51" spans="35:45" x14ac:dyDescent="0.2">
      <c r="AI51" s="35" t="s">
        <v>43</v>
      </c>
      <c r="AJ51" s="35" t="s">
        <v>80</v>
      </c>
      <c r="AK51" s="35" t="s">
        <v>47</v>
      </c>
      <c r="AL51" s="35" t="s">
        <v>285</v>
      </c>
      <c r="AM51" s="35">
        <v>104</v>
      </c>
      <c r="AN51" s="35" t="s">
        <v>261</v>
      </c>
      <c r="AO51" s="35" t="s">
        <v>57</v>
      </c>
      <c r="AP51" s="35" t="s">
        <v>53</v>
      </c>
      <c r="AQ51" s="35" t="s">
        <v>73</v>
      </c>
      <c r="AR51" s="35" t="s">
        <v>72</v>
      </c>
      <c r="AS51" s="36"/>
    </row>
    <row r="52" spans="35:45" x14ac:dyDescent="0.2">
      <c r="AI52" s="35" t="s">
        <v>260</v>
      </c>
      <c r="AJ52" s="35" t="s">
        <v>64</v>
      </c>
      <c r="AK52" s="35" t="s">
        <v>59</v>
      </c>
      <c r="AL52" s="35" t="s">
        <v>286</v>
      </c>
      <c r="AM52" s="35">
        <v>104</v>
      </c>
      <c r="AN52" s="35" t="s">
        <v>261</v>
      </c>
      <c r="AO52" s="35" t="s">
        <v>57</v>
      </c>
      <c r="AP52" s="35" t="s">
        <v>86</v>
      </c>
      <c r="AQ52" s="35" t="s">
        <v>73</v>
      </c>
      <c r="AR52" s="35" t="s">
        <v>72</v>
      </c>
      <c r="AS52" s="36"/>
    </row>
    <row r="53" spans="35:45" x14ac:dyDescent="0.2">
      <c r="AI53" s="35" t="s">
        <v>82</v>
      </c>
      <c r="AJ53" s="35" t="s">
        <v>65</v>
      </c>
      <c r="AK53" s="35" t="s">
        <v>56</v>
      </c>
      <c r="AL53" s="35" t="s">
        <v>41</v>
      </c>
      <c r="AM53" s="35">
        <v>101</v>
      </c>
      <c r="AN53" s="35" t="s">
        <v>62</v>
      </c>
      <c r="AO53" s="35" t="s">
        <v>47</v>
      </c>
      <c r="AP53" s="35" t="s">
        <v>53</v>
      </c>
      <c r="AQ53" s="35" t="s">
        <v>73</v>
      </c>
      <c r="AR53" s="35" t="s">
        <v>72</v>
      </c>
      <c r="AS53" s="36"/>
    </row>
    <row r="54" spans="35:45" x14ac:dyDescent="0.2">
      <c r="AI54" s="35" t="s">
        <v>83</v>
      </c>
      <c r="AL54" s="35" t="s">
        <v>274</v>
      </c>
      <c r="AM54" s="35">
        <v>109</v>
      </c>
      <c r="AN54" s="35" t="s">
        <v>65</v>
      </c>
      <c r="AO54" s="35" t="s">
        <v>56</v>
      </c>
      <c r="AP54" s="35" t="s">
        <v>54</v>
      </c>
      <c r="AQ54" s="35" t="s">
        <v>72</v>
      </c>
      <c r="AR54" s="36" t="s">
        <v>73</v>
      </c>
      <c r="AS54" s="36"/>
    </row>
    <row r="55" spans="35:45" x14ac:dyDescent="0.2">
      <c r="AI55" s="35" t="s">
        <v>285</v>
      </c>
      <c r="AL55" s="35" t="s">
        <v>45</v>
      </c>
      <c r="AM55" s="35">
        <v>109</v>
      </c>
      <c r="AN55" s="35" t="s">
        <v>65</v>
      </c>
      <c r="AO55" s="35" t="s">
        <v>56</v>
      </c>
      <c r="AP55" s="35" t="s">
        <v>53</v>
      </c>
      <c r="AQ55" s="35" t="s">
        <v>73</v>
      </c>
      <c r="AR55" s="35" t="s">
        <v>72</v>
      </c>
      <c r="AS55" s="36"/>
    </row>
    <row r="56" spans="35:45" x14ac:dyDescent="0.2">
      <c r="AI56" s="35" t="s">
        <v>286</v>
      </c>
      <c r="AL56" s="35" t="s">
        <v>42</v>
      </c>
      <c r="AM56" s="35">
        <v>109</v>
      </c>
      <c r="AN56" s="35" t="s">
        <v>65</v>
      </c>
      <c r="AO56" s="35" t="s">
        <v>56</v>
      </c>
      <c r="AP56" s="35" t="s">
        <v>86</v>
      </c>
      <c r="AQ56" s="35" t="s">
        <v>73</v>
      </c>
      <c r="AR56" s="35" t="s">
        <v>72</v>
      </c>
      <c r="AS56" s="36"/>
    </row>
    <row r="57" spans="35:45" x14ac:dyDescent="0.2">
      <c r="AI57" s="35" t="s">
        <v>41</v>
      </c>
      <c r="AL57" s="35" t="s">
        <v>49</v>
      </c>
      <c r="AM57" s="35">
        <v>112</v>
      </c>
      <c r="AN57" s="35" t="s">
        <v>262</v>
      </c>
      <c r="AO57" s="35" t="s">
        <v>46</v>
      </c>
      <c r="AP57" s="35" t="s">
        <v>54</v>
      </c>
      <c r="AQ57" s="35" t="s">
        <v>72</v>
      </c>
      <c r="AR57" s="7" t="s">
        <v>73</v>
      </c>
      <c r="AS57" s="36"/>
    </row>
    <row r="58" spans="35:45" x14ac:dyDescent="0.2">
      <c r="AI58" s="35" t="s">
        <v>45</v>
      </c>
      <c r="AJ58" s="26"/>
      <c r="AK58" s="26" t="s">
        <v>60</v>
      </c>
      <c r="AL58" s="35" t="s">
        <v>295</v>
      </c>
      <c r="AM58" s="35">
        <v>112</v>
      </c>
      <c r="AN58" s="35" t="s">
        <v>262</v>
      </c>
      <c r="AO58" s="35" t="s">
        <v>46</v>
      </c>
      <c r="AP58" s="35" t="s">
        <v>53</v>
      </c>
      <c r="AQ58" s="35" t="s">
        <v>73</v>
      </c>
      <c r="AR58" s="35" t="s">
        <v>72</v>
      </c>
      <c r="AS58" s="36"/>
    </row>
    <row r="59" spans="35:45" x14ac:dyDescent="0.2">
      <c r="AI59" s="35" t="s">
        <v>42</v>
      </c>
      <c r="AL59" s="35" t="s">
        <v>40</v>
      </c>
      <c r="AM59" s="35">
        <v>112</v>
      </c>
      <c r="AN59" s="35" t="s">
        <v>262</v>
      </c>
      <c r="AO59" s="35" t="s">
        <v>46</v>
      </c>
      <c r="AP59" s="35" t="s">
        <v>86</v>
      </c>
      <c r="AQ59" s="35" t="s">
        <v>73</v>
      </c>
      <c r="AR59" s="35" t="s">
        <v>72</v>
      </c>
      <c r="AS59" s="36"/>
    </row>
    <row r="60" spans="35:45" x14ac:dyDescent="0.2">
      <c r="AI60" s="35" t="s">
        <v>295</v>
      </c>
      <c r="AJ60" s="35">
        <v>1</v>
      </c>
      <c r="AK60" s="35" t="s">
        <v>66</v>
      </c>
      <c r="AN60" s="7"/>
      <c r="AS60" s="36"/>
    </row>
    <row r="61" spans="35:45" x14ac:dyDescent="0.2">
      <c r="AI61" s="35" t="s">
        <v>40</v>
      </c>
      <c r="AJ61" s="35">
        <v>2</v>
      </c>
      <c r="AK61" s="35" t="s">
        <v>63</v>
      </c>
      <c r="AN61" s="7"/>
      <c r="AS61" s="36"/>
    </row>
    <row r="62" spans="35:45" x14ac:dyDescent="0.2">
      <c r="AJ62" s="35">
        <v>3</v>
      </c>
      <c r="AK62" s="35" t="s">
        <v>85</v>
      </c>
      <c r="AN62" s="7"/>
      <c r="AS62" s="36"/>
    </row>
    <row r="63" spans="35:45" x14ac:dyDescent="0.2">
      <c r="AJ63" s="35">
        <v>4</v>
      </c>
      <c r="AK63" s="35" t="s">
        <v>61</v>
      </c>
      <c r="AN63" s="7"/>
      <c r="AS63" s="36"/>
    </row>
    <row r="64" spans="35:45" x14ac:dyDescent="0.2">
      <c r="AJ64" s="35">
        <v>5</v>
      </c>
      <c r="AK64" s="35" t="s">
        <v>67</v>
      </c>
      <c r="AN64" s="7"/>
      <c r="AS64" s="36"/>
    </row>
    <row r="65" spans="35:45" x14ac:dyDescent="0.2">
      <c r="AI65" s="26" t="s">
        <v>313</v>
      </c>
      <c r="AJ65" s="35">
        <v>6</v>
      </c>
      <c r="AK65" s="35" t="s">
        <v>80</v>
      </c>
      <c r="AN65" s="7"/>
      <c r="AS65" s="36"/>
    </row>
    <row r="66" spans="35:45" x14ac:dyDescent="0.2">
      <c r="AI66" s="7" t="s">
        <v>320</v>
      </c>
      <c r="AJ66" s="35">
        <v>7</v>
      </c>
      <c r="AK66" s="35" t="s">
        <v>64</v>
      </c>
      <c r="AN66" s="7"/>
      <c r="AS66" s="36"/>
    </row>
    <row r="67" spans="35:45" x14ac:dyDescent="0.2">
      <c r="AI67" s="7" t="s">
        <v>321</v>
      </c>
      <c r="AJ67" s="35">
        <v>8</v>
      </c>
      <c r="AK67" s="35" t="s">
        <v>65</v>
      </c>
      <c r="AN67" s="7"/>
    </row>
    <row r="68" spans="35:45" x14ac:dyDescent="0.2">
      <c r="AI68" s="7" t="s">
        <v>315</v>
      </c>
      <c r="AN68" s="7"/>
    </row>
    <row r="69" spans="35:45" x14ac:dyDescent="0.2">
      <c r="AI69" s="7" t="s">
        <v>317</v>
      </c>
      <c r="AN69" s="7"/>
    </row>
    <row r="70" spans="35:45" x14ac:dyDescent="0.2">
      <c r="AI70" s="7" t="s">
        <v>318</v>
      </c>
      <c r="AJ70" s="26" t="s">
        <v>314</v>
      </c>
      <c r="AN70" s="7"/>
    </row>
    <row r="71" spans="35:45" x14ac:dyDescent="0.2">
      <c r="AI71" s="7" t="s">
        <v>319</v>
      </c>
      <c r="AN71" s="7"/>
    </row>
    <row r="72" spans="35:45" x14ac:dyDescent="0.2">
      <c r="AI72" s="7" t="s">
        <v>316</v>
      </c>
      <c r="AN72" s="7"/>
    </row>
    <row r="73" spans="35:45" x14ac:dyDescent="0.2">
      <c r="AJ73" s="7">
        <v>296</v>
      </c>
    </row>
    <row r="74" spans="35:45" x14ac:dyDescent="0.2"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  <row r="81" spans="37:37" x14ac:dyDescent="0.2">
      <c r="AK81"/>
    </row>
    <row r="82" spans="37:37" x14ac:dyDescent="0.2">
      <c r="AK82"/>
    </row>
  </sheetData>
  <sheetProtection password="CE28" sheet="1" objects="1" scenarios="1" formatCells="0"/>
  <mergeCells count="224"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N13:O13"/>
    <mergeCell ref="F7:G7"/>
    <mergeCell ref="AC6:AE6"/>
    <mergeCell ref="Z6:AB6"/>
    <mergeCell ref="L6:N6"/>
    <mergeCell ref="O6:P6"/>
    <mergeCell ref="AA7:AB7"/>
    <mergeCell ref="T10:U10"/>
    <mergeCell ref="AA11:AB11"/>
    <mergeCell ref="AG12:AG13"/>
    <mergeCell ref="R6:V6"/>
    <mergeCell ref="N7:O7"/>
    <mergeCell ref="L7:M7"/>
    <mergeCell ref="F6:H6"/>
    <mergeCell ref="H7:I7"/>
    <mergeCell ref="J7:K7"/>
    <mergeCell ref="T11:U11"/>
    <mergeCell ref="R10:R11"/>
    <mergeCell ref="J11:K11"/>
    <mergeCell ref="F11:G11"/>
    <mergeCell ref="H11:I11"/>
    <mergeCell ref="N8:O8"/>
    <mergeCell ref="L8:M8"/>
    <mergeCell ref="S10:S11"/>
    <mergeCell ref="S8:S9"/>
    <mergeCell ref="F2:M2"/>
    <mergeCell ref="L3:M3"/>
    <mergeCell ref="L4:M4"/>
    <mergeCell ref="AF6:AG6"/>
    <mergeCell ref="F4:K4"/>
    <mergeCell ref="U2:AC2"/>
    <mergeCell ref="U3:AC3"/>
    <mergeCell ref="R2:T2"/>
    <mergeCell ref="U4:AC4"/>
    <mergeCell ref="I6:K6"/>
    <mergeCell ref="R4:T4"/>
    <mergeCell ref="F3:K3"/>
    <mergeCell ref="R3:T3"/>
    <mergeCell ref="AC10:AD10"/>
    <mergeCell ref="AE7:AF7"/>
    <mergeCell ref="T7:U7"/>
    <mergeCell ref="AE8:AF8"/>
    <mergeCell ref="Y11:Z11"/>
    <mergeCell ref="AE10:AF10"/>
    <mergeCell ref="T8:U8"/>
    <mergeCell ref="T9:U9"/>
    <mergeCell ref="AA9:AB9"/>
    <mergeCell ref="W6:Y6"/>
    <mergeCell ref="AE11:AF11"/>
    <mergeCell ref="AG10:AG11"/>
    <mergeCell ref="V10:V11"/>
    <mergeCell ref="AE9:AF9"/>
    <mergeCell ref="W10:X10"/>
    <mergeCell ref="V8:V9"/>
    <mergeCell ref="W8:X8"/>
    <mergeCell ref="Y8:Z8"/>
    <mergeCell ref="AC9:AD9"/>
    <mergeCell ref="AA10:AB10"/>
    <mergeCell ref="AC11:AD11"/>
    <mergeCell ref="AG8:AG9"/>
    <mergeCell ref="Y9:Z9"/>
    <mergeCell ref="W11:X11"/>
    <mergeCell ref="Y10:Z10"/>
    <mergeCell ref="W9:X9"/>
    <mergeCell ref="F9:G9"/>
    <mergeCell ref="H8:I8"/>
    <mergeCell ref="H9:I9"/>
    <mergeCell ref="F8:G8"/>
    <mergeCell ref="P8:P9"/>
    <mergeCell ref="J8:K8"/>
    <mergeCell ref="H10:I10"/>
    <mergeCell ref="N10:O10"/>
    <mergeCell ref="N11:O11"/>
    <mergeCell ref="J10:K10"/>
    <mergeCell ref="L10:M10"/>
    <mergeCell ref="P10:P11"/>
    <mergeCell ref="L11:M11"/>
    <mergeCell ref="R22:S22"/>
    <mergeCell ref="C16:D16"/>
    <mergeCell ref="R16:R17"/>
    <mergeCell ref="K16:P17"/>
    <mergeCell ref="P19:P20"/>
    <mergeCell ref="A22:I23"/>
    <mergeCell ref="A19:C20"/>
    <mergeCell ref="O22:P22"/>
    <mergeCell ref="H16:J17"/>
    <mergeCell ref="AA15:AB15"/>
    <mergeCell ref="V14:V15"/>
    <mergeCell ref="W14:X14"/>
    <mergeCell ref="Y15:Z15"/>
    <mergeCell ref="U22:AG23"/>
    <mergeCell ref="AB16:AG17"/>
    <mergeCell ref="AA14:AB14"/>
    <mergeCell ref="T14:U14"/>
    <mergeCell ref="AC15:AD15"/>
    <mergeCell ref="AE14:AF14"/>
    <mergeCell ref="T15:U15"/>
    <mergeCell ref="AG14:AG15"/>
    <mergeCell ref="AC14:AD14"/>
    <mergeCell ref="AE15:AF15"/>
    <mergeCell ref="AG19:AG20"/>
    <mergeCell ref="Y16:AA17"/>
    <mergeCell ref="V16:V17"/>
    <mergeCell ref="Z19:AF20"/>
    <mergeCell ref="V20:W20"/>
    <mergeCell ref="X20:Y20"/>
    <mergeCell ref="R19:T20"/>
    <mergeCell ref="P14:P15"/>
    <mergeCell ref="T17:U17"/>
    <mergeCell ref="T16:U16"/>
    <mergeCell ref="V19:W19"/>
    <mergeCell ref="X19:Y19"/>
    <mergeCell ref="W16:X17"/>
    <mergeCell ref="W15:X15"/>
    <mergeCell ref="R14:R15"/>
    <mergeCell ref="Y14:Z14"/>
    <mergeCell ref="S16:S17"/>
    <mergeCell ref="A16:A17"/>
    <mergeCell ref="B16:B17"/>
    <mergeCell ref="C17:D17"/>
    <mergeCell ref="F15:G15"/>
    <mergeCell ref="N14:O14"/>
    <mergeCell ref="L14:M14"/>
    <mergeCell ref="H15:I15"/>
    <mergeCell ref="H14:I14"/>
    <mergeCell ref="J14:K14"/>
    <mergeCell ref="J15:K15"/>
    <mergeCell ref="C15:D15"/>
    <mergeCell ref="I19:O20"/>
    <mergeCell ref="E20:F20"/>
    <mergeCell ref="N15:O15"/>
    <mergeCell ref="G20:H20"/>
    <mergeCell ref="E19:F19"/>
    <mergeCell ref="G19:H19"/>
    <mergeCell ref="E16:E17"/>
    <mergeCell ref="F16:G17"/>
    <mergeCell ref="J12:K12"/>
    <mergeCell ref="L12:M12"/>
    <mergeCell ref="J13:K13"/>
    <mergeCell ref="F12:G12"/>
    <mergeCell ref="A1:AG1"/>
    <mergeCell ref="H13:I13"/>
    <mergeCell ref="F10:G10"/>
    <mergeCell ref="Y13:Z13"/>
    <mergeCell ref="F13:G13"/>
    <mergeCell ref="H12:I12"/>
    <mergeCell ref="C12:D12"/>
    <mergeCell ref="E12:E13"/>
    <mergeCell ref="C13:D13"/>
    <mergeCell ref="A12:A13"/>
    <mergeCell ref="B12:B13"/>
    <mergeCell ref="AC7:AD7"/>
    <mergeCell ref="AA8:AB8"/>
    <mergeCell ref="AC8:AD8"/>
    <mergeCell ref="W7:X7"/>
    <mergeCell ref="Y7:Z7"/>
    <mergeCell ref="R8:R9"/>
    <mergeCell ref="N9:O9"/>
    <mergeCell ref="J9:K9"/>
    <mergeCell ref="L9:M9"/>
    <mergeCell ref="L15:M15"/>
    <mergeCell ref="S12:S13"/>
    <mergeCell ref="R12:R13"/>
    <mergeCell ref="L13:M13"/>
    <mergeCell ref="S14:S15"/>
    <mergeCell ref="Y12:Z12"/>
    <mergeCell ref="P12:P13"/>
    <mergeCell ref="W12:X12"/>
    <mergeCell ref="T13:U13"/>
    <mergeCell ref="W13:X13"/>
    <mergeCell ref="A6:E6"/>
    <mergeCell ref="C7:D7"/>
    <mergeCell ref="B8:B9"/>
    <mergeCell ref="B10:B11"/>
    <mergeCell ref="E8:E9"/>
    <mergeCell ref="A27:I27"/>
    <mergeCell ref="A2:B2"/>
    <mergeCell ref="A3:B3"/>
    <mergeCell ref="A4:B4"/>
    <mergeCell ref="C2:D2"/>
    <mergeCell ref="C3:D3"/>
    <mergeCell ref="C4:D4"/>
    <mergeCell ref="A8:A9"/>
    <mergeCell ref="A10:A11"/>
    <mergeCell ref="E10:E11"/>
    <mergeCell ref="C8:D8"/>
    <mergeCell ref="C9:D9"/>
    <mergeCell ref="C10:D10"/>
    <mergeCell ref="C11:D11"/>
    <mergeCell ref="E14:E15"/>
    <mergeCell ref="C14:D14"/>
    <mergeCell ref="A14:A15"/>
    <mergeCell ref="B14:B15"/>
    <mergeCell ref="F14:G14"/>
    <mergeCell ref="U24:AG24"/>
    <mergeCell ref="U27:AG27"/>
    <mergeCell ref="U25:AG26"/>
    <mergeCell ref="AE29:AF29"/>
    <mergeCell ref="G30:I30"/>
    <mergeCell ref="E30:F30"/>
    <mergeCell ref="T30:X30"/>
    <mergeCell ref="E28:F29"/>
    <mergeCell ref="G28:I29"/>
    <mergeCell ref="O28:P29"/>
    <mergeCell ref="AE28:AF28"/>
    <mergeCell ref="R28:S29"/>
    <mergeCell ref="O24:P25"/>
    <mergeCell ref="A24:I24"/>
    <mergeCell ref="R24:S25"/>
    <mergeCell ref="A25:I26"/>
    <mergeCell ref="AE30:AF30"/>
    <mergeCell ref="Z29:AD29"/>
    <mergeCell ref="Z30:AD30"/>
    <mergeCell ref="A28:D29"/>
    <mergeCell ref="A30:D30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$AI$36:$AI$61</formula1>
    </dataValidation>
    <dataValidation type="list" allowBlank="1" showInputMessage="1" showErrorMessage="1" prompt="Bitte mit dem angezeigten Button eine Mannschaft aus der Vorschlagliste wählen!" sqref="A22:I23">
      <formula1>$AI$36:$AI$61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80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74"/>
  <sheetViews>
    <sheetView workbookViewId="0">
      <selection activeCell="A326" sqref="A326:A461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44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91</v>
      </c>
      <c r="C1" s="41" t="s">
        <v>92</v>
      </c>
      <c r="D1" s="42" t="s">
        <v>93</v>
      </c>
      <c r="F1" s="59" t="s">
        <v>335</v>
      </c>
      <c r="G1" s="59" t="s">
        <v>336</v>
      </c>
      <c r="H1" s="55"/>
      <c r="I1" s="56"/>
      <c r="J1" s="56"/>
      <c r="K1" s="57"/>
      <c r="L1" s="58"/>
    </row>
    <row r="2" spans="1:12" x14ac:dyDescent="0.2">
      <c r="A2" s="49">
        <v>1000</v>
      </c>
      <c r="B2" s="52" t="s">
        <v>276</v>
      </c>
      <c r="C2" s="49">
        <v>112</v>
      </c>
      <c r="D2" s="50" t="s">
        <v>49</v>
      </c>
      <c r="E2" s="50"/>
      <c r="F2" s="51">
        <v>31562</v>
      </c>
      <c r="G2" s="44" t="s">
        <v>323</v>
      </c>
    </row>
    <row r="3" spans="1:12" x14ac:dyDescent="0.2">
      <c r="A3" s="49">
        <v>1001</v>
      </c>
      <c r="B3" s="52" t="s">
        <v>94</v>
      </c>
      <c r="C3" s="49">
        <v>102</v>
      </c>
      <c r="D3" s="50" t="s">
        <v>350</v>
      </c>
      <c r="E3" s="50"/>
      <c r="F3" s="51">
        <v>29288</v>
      </c>
      <c r="G3" s="44" t="s">
        <v>323</v>
      </c>
    </row>
    <row r="4" spans="1:12" x14ac:dyDescent="0.2">
      <c r="A4" s="49">
        <v>1002</v>
      </c>
      <c r="B4" s="52" t="s">
        <v>277</v>
      </c>
      <c r="C4" s="49">
        <v>101</v>
      </c>
      <c r="D4" s="50" t="s">
        <v>78</v>
      </c>
      <c r="E4" s="50"/>
      <c r="F4" s="51">
        <v>23455</v>
      </c>
      <c r="G4" s="44" t="s">
        <v>323</v>
      </c>
    </row>
    <row r="5" spans="1:12" x14ac:dyDescent="0.2">
      <c r="A5" s="49">
        <v>1003</v>
      </c>
      <c r="B5" s="52" t="s">
        <v>296</v>
      </c>
      <c r="C5" s="49">
        <v>112</v>
      </c>
      <c r="D5" s="50" t="s">
        <v>49</v>
      </c>
      <c r="E5" s="50"/>
      <c r="F5" s="51">
        <v>30145</v>
      </c>
      <c r="G5" s="44" t="s">
        <v>323</v>
      </c>
    </row>
    <row r="6" spans="1:12" x14ac:dyDescent="0.2">
      <c r="A6" s="49">
        <v>1004</v>
      </c>
      <c r="B6" s="52" t="s">
        <v>95</v>
      </c>
      <c r="C6" s="49">
        <v>102</v>
      </c>
      <c r="D6" s="50" t="s">
        <v>350</v>
      </c>
      <c r="E6" s="50"/>
      <c r="F6" s="51">
        <v>13011</v>
      </c>
      <c r="G6" s="44" t="s">
        <v>323</v>
      </c>
    </row>
    <row r="7" spans="1:12" x14ac:dyDescent="0.2">
      <c r="A7" s="49">
        <v>1005</v>
      </c>
      <c r="B7" s="52"/>
      <c r="C7" s="49"/>
      <c r="D7" s="50"/>
      <c r="E7" s="50"/>
      <c r="F7" s="51"/>
    </row>
    <row r="8" spans="1:12" x14ac:dyDescent="0.2">
      <c r="A8" s="49">
        <v>1006</v>
      </c>
      <c r="B8" s="52" t="s">
        <v>351</v>
      </c>
      <c r="C8" s="49">
        <v>102</v>
      </c>
      <c r="D8" s="50" t="s">
        <v>350</v>
      </c>
      <c r="E8" s="50"/>
      <c r="F8" s="51">
        <v>33614</v>
      </c>
      <c r="G8" s="44" t="s">
        <v>323</v>
      </c>
    </row>
    <row r="9" spans="1:12" x14ac:dyDescent="0.2">
      <c r="A9" s="49">
        <v>1007</v>
      </c>
      <c r="B9" s="52"/>
      <c r="C9" s="49"/>
      <c r="D9" s="50"/>
      <c r="E9" s="50"/>
      <c r="F9" s="51"/>
    </row>
    <row r="10" spans="1:12" x14ac:dyDescent="0.2">
      <c r="A10" s="49">
        <v>1008</v>
      </c>
      <c r="B10" s="52" t="s">
        <v>283</v>
      </c>
      <c r="C10" s="49">
        <v>106</v>
      </c>
      <c r="D10" s="50" t="s">
        <v>349</v>
      </c>
      <c r="E10" s="50"/>
      <c r="F10" s="51">
        <v>28461</v>
      </c>
      <c r="G10" s="44" t="s">
        <v>323</v>
      </c>
    </row>
    <row r="11" spans="1:12" x14ac:dyDescent="0.2">
      <c r="A11" s="49">
        <v>1009</v>
      </c>
      <c r="B11" s="52" t="s">
        <v>352</v>
      </c>
      <c r="C11" s="49">
        <v>102</v>
      </c>
      <c r="D11" s="50" t="s">
        <v>350</v>
      </c>
      <c r="E11" s="50"/>
      <c r="F11" s="51">
        <v>36273</v>
      </c>
      <c r="G11" s="44" t="s">
        <v>323</v>
      </c>
    </row>
    <row r="12" spans="1:12" x14ac:dyDescent="0.2">
      <c r="A12" s="49">
        <v>1010</v>
      </c>
      <c r="B12" s="52" t="s">
        <v>96</v>
      </c>
      <c r="C12" s="49">
        <v>114</v>
      </c>
      <c r="D12" s="50" t="s">
        <v>353</v>
      </c>
      <c r="E12" s="50"/>
      <c r="F12" s="51">
        <v>24975</v>
      </c>
      <c r="G12" s="44" t="s">
        <v>323</v>
      </c>
    </row>
    <row r="13" spans="1:12" x14ac:dyDescent="0.2">
      <c r="A13" s="49">
        <v>1011</v>
      </c>
      <c r="B13" s="52" t="s">
        <v>97</v>
      </c>
      <c r="C13" s="49">
        <v>109</v>
      </c>
      <c r="D13" s="50" t="s">
        <v>274</v>
      </c>
      <c r="E13" s="50"/>
      <c r="F13" s="51">
        <v>31503</v>
      </c>
      <c r="G13" s="44" t="s">
        <v>323</v>
      </c>
    </row>
    <row r="14" spans="1:12" x14ac:dyDescent="0.2">
      <c r="A14" s="49">
        <v>1012</v>
      </c>
      <c r="B14" s="52" t="s">
        <v>354</v>
      </c>
      <c r="C14" s="49">
        <v>114</v>
      </c>
      <c r="D14" s="50" t="s">
        <v>353</v>
      </c>
      <c r="E14" s="50"/>
      <c r="F14" s="51">
        <v>35723</v>
      </c>
      <c r="G14" s="44" t="s">
        <v>323</v>
      </c>
    </row>
    <row r="15" spans="1:12" x14ac:dyDescent="0.2">
      <c r="A15" s="49">
        <v>1013</v>
      </c>
      <c r="B15" s="52" t="s">
        <v>98</v>
      </c>
      <c r="C15" s="49">
        <v>109</v>
      </c>
      <c r="D15" s="50" t="s">
        <v>274</v>
      </c>
      <c r="E15" s="50"/>
      <c r="F15" s="51">
        <v>26255</v>
      </c>
      <c r="G15" s="44" t="s">
        <v>323</v>
      </c>
    </row>
    <row r="16" spans="1:12" x14ac:dyDescent="0.2">
      <c r="A16" s="49">
        <v>1014</v>
      </c>
      <c r="B16" s="52" t="s">
        <v>99</v>
      </c>
      <c r="C16" s="49">
        <v>107</v>
      </c>
      <c r="D16" s="50" t="s">
        <v>355</v>
      </c>
      <c r="E16" s="50"/>
      <c r="F16" s="51">
        <v>33866</v>
      </c>
      <c r="G16" s="44" t="s">
        <v>323</v>
      </c>
    </row>
    <row r="17" spans="1:7" x14ac:dyDescent="0.2">
      <c r="A17" s="49">
        <v>1015</v>
      </c>
      <c r="B17" s="52"/>
      <c r="C17" s="49"/>
      <c r="D17" s="50"/>
      <c r="E17" s="50"/>
      <c r="F17" s="51"/>
    </row>
    <row r="18" spans="1:7" x14ac:dyDescent="0.2">
      <c r="A18" s="49">
        <v>1016</v>
      </c>
      <c r="B18" s="52" t="s">
        <v>356</v>
      </c>
      <c r="C18" s="49">
        <v>102</v>
      </c>
      <c r="D18" s="50" t="s">
        <v>350</v>
      </c>
      <c r="E18" s="50"/>
      <c r="F18" s="51">
        <v>23099</v>
      </c>
      <c r="G18" s="44" t="s">
        <v>323</v>
      </c>
    </row>
    <row r="19" spans="1:7" x14ac:dyDescent="0.2">
      <c r="A19" s="49">
        <v>1017</v>
      </c>
      <c r="B19" s="52" t="s">
        <v>100</v>
      </c>
      <c r="C19" s="49">
        <v>109</v>
      </c>
      <c r="D19" s="50" t="s">
        <v>274</v>
      </c>
      <c r="E19" s="50"/>
      <c r="F19" s="51">
        <v>31957</v>
      </c>
      <c r="G19" s="44" t="s">
        <v>323</v>
      </c>
    </row>
    <row r="20" spans="1:7" x14ac:dyDescent="0.2">
      <c r="A20" s="49">
        <v>1018</v>
      </c>
      <c r="B20" s="52" t="s">
        <v>101</v>
      </c>
      <c r="C20" s="49">
        <v>109</v>
      </c>
      <c r="D20" s="50" t="s">
        <v>274</v>
      </c>
      <c r="E20" s="50"/>
      <c r="F20" s="51">
        <v>18455</v>
      </c>
      <c r="G20" s="44" t="s">
        <v>323</v>
      </c>
    </row>
    <row r="21" spans="1:7" x14ac:dyDescent="0.2">
      <c r="A21" s="49">
        <v>1019</v>
      </c>
      <c r="B21" s="52" t="s">
        <v>338</v>
      </c>
      <c r="C21" s="49">
        <v>104</v>
      </c>
      <c r="D21" s="50" t="s">
        <v>357</v>
      </c>
      <c r="E21" s="50"/>
      <c r="F21" s="51">
        <v>26650</v>
      </c>
      <c r="G21" s="44" t="s">
        <v>323</v>
      </c>
    </row>
    <row r="22" spans="1:7" x14ac:dyDescent="0.2">
      <c r="A22" s="49">
        <v>1020</v>
      </c>
      <c r="B22" s="52" t="s">
        <v>102</v>
      </c>
      <c r="C22" s="49">
        <v>109</v>
      </c>
      <c r="D22" s="50" t="s">
        <v>274</v>
      </c>
      <c r="E22" s="50"/>
      <c r="F22" s="51">
        <v>20980</v>
      </c>
      <c r="G22" s="44" t="s">
        <v>323</v>
      </c>
    </row>
    <row r="23" spans="1:7" x14ac:dyDescent="0.2">
      <c r="A23" s="49">
        <v>1021</v>
      </c>
      <c r="B23" s="52" t="s">
        <v>289</v>
      </c>
      <c r="C23" s="49">
        <v>114</v>
      </c>
      <c r="D23" s="50" t="s">
        <v>353</v>
      </c>
      <c r="E23" s="50"/>
      <c r="F23" s="51">
        <v>35019</v>
      </c>
      <c r="G23" s="44" t="s">
        <v>323</v>
      </c>
    </row>
    <row r="24" spans="1:7" x14ac:dyDescent="0.2">
      <c r="A24" s="49">
        <v>1022</v>
      </c>
      <c r="B24" s="52" t="s">
        <v>103</v>
      </c>
      <c r="C24" s="49">
        <v>107</v>
      </c>
      <c r="D24" s="50" t="s">
        <v>355</v>
      </c>
      <c r="E24" s="50"/>
      <c r="F24" s="51">
        <v>33099</v>
      </c>
      <c r="G24" s="44" t="s">
        <v>323</v>
      </c>
    </row>
    <row r="25" spans="1:7" x14ac:dyDescent="0.2">
      <c r="A25" s="49">
        <v>1023</v>
      </c>
      <c r="B25" s="52"/>
      <c r="C25" s="49"/>
      <c r="D25" s="50"/>
      <c r="E25" s="50"/>
      <c r="F25" s="51"/>
    </row>
    <row r="26" spans="1:7" x14ac:dyDescent="0.2">
      <c r="A26" s="49">
        <v>1024</v>
      </c>
      <c r="B26" s="52" t="s">
        <v>104</v>
      </c>
      <c r="C26" s="49">
        <v>109</v>
      </c>
      <c r="D26" s="50" t="s">
        <v>274</v>
      </c>
      <c r="E26" s="50"/>
      <c r="F26" s="51">
        <v>21732</v>
      </c>
      <c r="G26" s="44" t="s">
        <v>323</v>
      </c>
    </row>
    <row r="27" spans="1:7" x14ac:dyDescent="0.2">
      <c r="A27" s="49">
        <v>1025</v>
      </c>
      <c r="B27" s="52" t="s">
        <v>297</v>
      </c>
      <c r="C27" s="49">
        <v>107</v>
      </c>
      <c r="D27" s="50" t="s">
        <v>355</v>
      </c>
      <c r="E27" s="50"/>
      <c r="F27" s="51">
        <v>33034</v>
      </c>
      <c r="G27" s="44" t="s">
        <v>323</v>
      </c>
    </row>
    <row r="28" spans="1:7" x14ac:dyDescent="0.2">
      <c r="A28" s="49">
        <v>1026</v>
      </c>
      <c r="B28" s="52" t="s">
        <v>287</v>
      </c>
      <c r="C28" s="49">
        <v>104</v>
      </c>
      <c r="D28" s="50" t="s">
        <v>357</v>
      </c>
      <c r="E28" s="50"/>
      <c r="F28" s="51">
        <v>21551</v>
      </c>
      <c r="G28" s="44" t="s">
        <v>323</v>
      </c>
    </row>
    <row r="29" spans="1:7" x14ac:dyDescent="0.2">
      <c r="A29" s="49">
        <v>1027</v>
      </c>
      <c r="B29" s="52" t="s">
        <v>105</v>
      </c>
      <c r="C29" s="49">
        <v>114</v>
      </c>
      <c r="D29" s="50" t="s">
        <v>353</v>
      </c>
      <c r="E29" s="50"/>
      <c r="F29" s="51">
        <v>23576</v>
      </c>
      <c r="G29" s="44" t="s">
        <v>323</v>
      </c>
    </row>
    <row r="30" spans="1:7" x14ac:dyDescent="0.2">
      <c r="A30" s="49">
        <v>1028</v>
      </c>
      <c r="B30" s="52" t="s">
        <v>106</v>
      </c>
      <c r="C30" s="49">
        <v>107</v>
      </c>
      <c r="D30" s="50" t="s">
        <v>355</v>
      </c>
      <c r="E30" s="50"/>
      <c r="F30" s="51">
        <v>34522</v>
      </c>
      <c r="G30" s="44" t="s">
        <v>323</v>
      </c>
    </row>
    <row r="31" spans="1:7" x14ac:dyDescent="0.2">
      <c r="A31" s="49">
        <v>1029</v>
      </c>
      <c r="B31" s="52" t="s">
        <v>107</v>
      </c>
      <c r="C31" s="49">
        <v>114</v>
      </c>
      <c r="D31" s="50" t="s">
        <v>353</v>
      </c>
      <c r="E31" s="50"/>
      <c r="F31" s="51">
        <v>21854</v>
      </c>
      <c r="G31" s="44" t="s">
        <v>323</v>
      </c>
    </row>
    <row r="32" spans="1:7" x14ac:dyDescent="0.2">
      <c r="A32" s="49">
        <v>1030</v>
      </c>
      <c r="B32" s="52" t="s">
        <v>108</v>
      </c>
      <c r="C32" s="49">
        <v>109</v>
      </c>
      <c r="D32" s="50" t="s">
        <v>274</v>
      </c>
      <c r="E32" s="50"/>
      <c r="F32" s="51">
        <v>21729</v>
      </c>
      <c r="G32" s="44" t="s">
        <v>323</v>
      </c>
    </row>
    <row r="33" spans="1:7" x14ac:dyDescent="0.2">
      <c r="A33" s="49">
        <v>1031</v>
      </c>
      <c r="B33" s="52" t="s">
        <v>358</v>
      </c>
      <c r="C33" s="49">
        <v>109</v>
      </c>
      <c r="D33" s="50" t="s">
        <v>274</v>
      </c>
      <c r="E33" s="50"/>
      <c r="F33" s="51">
        <v>27442</v>
      </c>
      <c r="G33" s="44" t="s">
        <v>323</v>
      </c>
    </row>
    <row r="34" spans="1:7" x14ac:dyDescent="0.2">
      <c r="A34" s="49">
        <v>1032</v>
      </c>
      <c r="B34" s="52" t="s">
        <v>109</v>
      </c>
      <c r="C34" s="49">
        <v>112</v>
      </c>
      <c r="D34" s="50" t="s">
        <v>49</v>
      </c>
      <c r="E34" s="50"/>
      <c r="F34" s="51">
        <v>23795</v>
      </c>
      <c r="G34" s="44" t="s">
        <v>323</v>
      </c>
    </row>
    <row r="35" spans="1:7" x14ac:dyDescent="0.2">
      <c r="A35" s="49">
        <v>1033</v>
      </c>
      <c r="B35" s="52" t="s">
        <v>110</v>
      </c>
      <c r="C35" s="49">
        <v>101</v>
      </c>
      <c r="D35" s="50" t="s">
        <v>78</v>
      </c>
      <c r="E35" s="50"/>
      <c r="F35" s="51">
        <v>32304</v>
      </c>
      <c r="G35" s="44" t="s">
        <v>323</v>
      </c>
    </row>
    <row r="36" spans="1:7" x14ac:dyDescent="0.2">
      <c r="A36" s="49">
        <v>1034</v>
      </c>
      <c r="B36" s="52" t="s">
        <v>111</v>
      </c>
      <c r="C36" s="49">
        <v>112</v>
      </c>
      <c r="D36" s="50" t="s">
        <v>49</v>
      </c>
      <c r="E36" s="50"/>
      <c r="F36" s="51">
        <v>13257</v>
      </c>
      <c r="G36" s="44" t="s">
        <v>323</v>
      </c>
    </row>
    <row r="37" spans="1:7" x14ac:dyDescent="0.2">
      <c r="A37" s="49">
        <v>1035</v>
      </c>
      <c r="B37" s="52" t="s">
        <v>112</v>
      </c>
      <c r="C37" s="49">
        <v>112</v>
      </c>
      <c r="D37" s="50" t="s">
        <v>49</v>
      </c>
      <c r="E37" s="50"/>
      <c r="F37" s="51">
        <v>17676</v>
      </c>
      <c r="G37" s="44" t="s">
        <v>323</v>
      </c>
    </row>
    <row r="38" spans="1:7" x14ac:dyDescent="0.2">
      <c r="A38" s="49">
        <v>1036</v>
      </c>
      <c r="B38" s="52" t="s">
        <v>113</v>
      </c>
      <c r="C38" s="49">
        <v>114</v>
      </c>
      <c r="D38" s="50" t="s">
        <v>353</v>
      </c>
      <c r="E38" s="50"/>
      <c r="F38" s="51">
        <v>23618</v>
      </c>
      <c r="G38" s="44" t="s">
        <v>323</v>
      </c>
    </row>
    <row r="39" spans="1:7" x14ac:dyDescent="0.2">
      <c r="A39" s="49">
        <v>1037</v>
      </c>
      <c r="B39" s="52" t="s">
        <v>114</v>
      </c>
      <c r="C39" s="49">
        <v>112</v>
      </c>
      <c r="D39" s="50" t="s">
        <v>49</v>
      </c>
      <c r="E39" s="50"/>
      <c r="F39" s="51">
        <v>14835</v>
      </c>
      <c r="G39" s="44" t="s">
        <v>323</v>
      </c>
    </row>
    <row r="40" spans="1:7" x14ac:dyDescent="0.2">
      <c r="A40" s="49">
        <v>1038</v>
      </c>
      <c r="B40" s="52" t="s">
        <v>115</v>
      </c>
      <c r="C40" s="49">
        <v>112</v>
      </c>
      <c r="D40" s="50" t="s">
        <v>49</v>
      </c>
      <c r="E40" s="50"/>
      <c r="F40" s="51">
        <v>16839</v>
      </c>
      <c r="G40" s="44" t="s">
        <v>323</v>
      </c>
    </row>
    <row r="41" spans="1:7" x14ac:dyDescent="0.2">
      <c r="A41" s="49">
        <v>1039</v>
      </c>
      <c r="B41" s="52" t="s">
        <v>116</v>
      </c>
      <c r="C41" s="49">
        <v>112</v>
      </c>
      <c r="D41" s="50" t="s">
        <v>49</v>
      </c>
      <c r="E41" s="50"/>
      <c r="F41" s="51">
        <v>20758</v>
      </c>
      <c r="G41" s="44" t="s">
        <v>323</v>
      </c>
    </row>
    <row r="42" spans="1:7" x14ac:dyDescent="0.2">
      <c r="A42" s="49">
        <v>1040</v>
      </c>
      <c r="B42" s="52" t="s">
        <v>117</v>
      </c>
      <c r="C42" s="49">
        <v>112</v>
      </c>
      <c r="D42" s="50" t="s">
        <v>49</v>
      </c>
      <c r="E42" s="50"/>
      <c r="F42" s="51">
        <v>22626</v>
      </c>
      <c r="G42" s="44" t="s">
        <v>323</v>
      </c>
    </row>
    <row r="43" spans="1:7" x14ac:dyDescent="0.2">
      <c r="A43" s="49">
        <v>1041</v>
      </c>
      <c r="B43" s="52" t="s">
        <v>298</v>
      </c>
      <c r="C43" s="49">
        <v>112</v>
      </c>
      <c r="D43" s="50" t="s">
        <v>49</v>
      </c>
      <c r="E43" s="50"/>
      <c r="F43" s="51">
        <v>16095</v>
      </c>
      <c r="G43" s="44" t="s">
        <v>323</v>
      </c>
    </row>
    <row r="44" spans="1:7" x14ac:dyDescent="0.2">
      <c r="A44" s="49">
        <v>1042</v>
      </c>
      <c r="B44" s="52"/>
      <c r="C44" s="49"/>
      <c r="D44" s="50"/>
      <c r="E44" s="50"/>
      <c r="F44" s="51"/>
    </row>
    <row r="45" spans="1:7" x14ac:dyDescent="0.2">
      <c r="A45" s="49">
        <v>1043</v>
      </c>
      <c r="B45" s="52" t="s">
        <v>118</v>
      </c>
      <c r="C45" s="49">
        <v>112</v>
      </c>
      <c r="D45" s="50" t="s">
        <v>49</v>
      </c>
      <c r="E45" s="50"/>
      <c r="F45" s="51">
        <v>20656</v>
      </c>
      <c r="G45" s="44" t="s">
        <v>323</v>
      </c>
    </row>
    <row r="46" spans="1:7" x14ac:dyDescent="0.2">
      <c r="A46" s="49">
        <v>1044</v>
      </c>
      <c r="B46" s="52" t="s">
        <v>119</v>
      </c>
      <c r="C46" s="49">
        <v>112</v>
      </c>
      <c r="D46" s="50" t="s">
        <v>49</v>
      </c>
      <c r="E46" s="50"/>
      <c r="F46" s="51">
        <v>22694</v>
      </c>
      <c r="G46" s="44" t="s">
        <v>323</v>
      </c>
    </row>
    <row r="47" spans="1:7" x14ac:dyDescent="0.2">
      <c r="A47" s="49">
        <v>1045</v>
      </c>
      <c r="B47" s="52" t="s">
        <v>120</v>
      </c>
      <c r="C47" s="49">
        <v>112</v>
      </c>
      <c r="D47" s="50" t="s">
        <v>49</v>
      </c>
      <c r="E47" s="50"/>
      <c r="F47" s="51">
        <v>22756</v>
      </c>
      <c r="G47" s="44" t="s">
        <v>323</v>
      </c>
    </row>
    <row r="48" spans="1:7" x14ac:dyDescent="0.2">
      <c r="A48" s="49">
        <v>1046</v>
      </c>
      <c r="B48" s="52" t="s">
        <v>121</v>
      </c>
      <c r="C48" s="49">
        <v>112</v>
      </c>
      <c r="D48" s="50" t="s">
        <v>49</v>
      </c>
      <c r="E48" s="50"/>
      <c r="F48" s="51">
        <v>23425</v>
      </c>
      <c r="G48" s="44" t="s">
        <v>323</v>
      </c>
    </row>
    <row r="49" spans="1:7" x14ac:dyDescent="0.2">
      <c r="A49" s="49">
        <v>1047</v>
      </c>
      <c r="B49" s="52" t="s">
        <v>122</v>
      </c>
      <c r="C49" s="49">
        <v>112</v>
      </c>
      <c r="D49" s="50" t="s">
        <v>49</v>
      </c>
      <c r="E49" s="50"/>
      <c r="F49" s="51">
        <v>18228</v>
      </c>
      <c r="G49" s="44" t="s">
        <v>323</v>
      </c>
    </row>
    <row r="50" spans="1:7" x14ac:dyDescent="0.2">
      <c r="A50" s="49">
        <v>1048</v>
      </c>
      <c r="B50" s="52"/>
      <c r="C50" s="49"/>
      <c r="D50" s="50"/>
      <c r="E50" s="50"/>
      <c r="F50" s="51"/>
    </row>
    <row r="51" spans="1:7" x14ac:dyDescent="0.2">
      <c r="A51" s="49">
        <v>1049</v>
      </c>
      <c r="B51" s="52" t="s">
        <v>123</v>
      </c>
      <c r="C51" s="49">
        <v>112</v>
      </c>
      <c r="D51" s="50" t="s">
        <v>49</v>
      </c>
      <c r="E51" s="50"/>
      <c r="F51" s="51">
        <v>24458</v>
      </c>
      <c r="G51" s="44" t="s">
        <v>323</v>
      </c>
    </row>
    <row r="52" spans="1:7" x14ac:dyDescent="0.2">
      <c r="A52" s="49">
        <v>1050</v>
      </c>
      <c r="B52" s="52" t="s">
        <v>124</v>
      </c>
      <c r="C52" s="49">
        <v>112</v>
      </c>
      <c r="D52" s="50" t="s">
        <v>49</v>
      </c>
      <c r="E52" s="50"/>
      <c r="F52" s="51">
        <v>16409</v>
      </c>
      <c r="G52" s="44" t="s">
        <v>323</v>
      </c>
    </row>
    <row r="53" spans="1:7" x14ac:dyDescent="0.2">
      <c r="A53" s="49">
        <v>1051</v>
      </c>
      <c r="B53" s="52" t="s">
        <v>125</v>
      </c>
      <c r="C53" s="49">
        <v>101</v>
      </c>
      <c r="D53" s="50" t="s">
        <v>78</v>
      </c>
      <c r="E53" s="50"/>
      <c r="F53" s="51">
        <v>31503</v>
      </c>
      <c r="G53" s="44" t="s">
        <v>323</v>
      </c>
    </row>
    <row r="54" spans="1:7" x14ac:dyDescent="0.2">
      <c r="A54" s="49">
        <v>1052</v>
      </c>
      <c r="B54" s="52" t="s">
        <v>126</v>
      </c>
      <c r="C54" s="49">
        <v>112</v>
      </c>
      <c r="D54" s="50" t="s">
        <v>49</v>
      </c>
      <c r="E54" s="50"/>
      <c r="F54" s="51">
        <v>13718</v>
      </c>
      <c r="G54" s="44" t="s">
        <v>323</v>
      </c>
    </row>
    <row r="55" spans="1:7" x14ac:dyDescent="0.2">
      <c r="A55" s="49">
        <v>1053</v>
      </c>
      <c r="B55" s="52" t="s">
        <v>127</v>
      </c>
      <c r="C55" s="49">
        <v>104</v>
      </c>
      <c r="D55" s="50" t="s">
        <v>357</v>
      </c>
      <c r="E55" s="50"/>
      <c r="F55" s="51">
        <v>14732</v>
      </c>
      <c r="G55" s="44" t="s">
        <v>323</v>
      </c>
    </row>
    <row r="56" spans="1:7" x14ac:dyDescent="0.2">
      <c r="A56" s="49">
        <v>1054</v>
      </c>
      <c r="B56" s="52" t="s">
        <v>128</v>
      </c>
      <c r="C56" s="49">
        <v>106</v>
      </c>
      <c r="D56" s="50" t="s">
        <v>349</v>
      </c>
      <c r="E56" s="50"/>
      <c r="F56" s="51">
        <v>24343</v>
      </c>
      <c r="G56" s="44" t="s">
        <v>323</v>
      </c>
    </row>
    <row r="57" spans="1:7" x14ac:dyDescent="0.2">
      <c r="A57" s="49">
        <v>1055</v>
      </c>
      <c r="B57" s="52" t="s">
        <v>293</v>
      </c>
      <c r="C57" s="49">
        <v>104</v>
      </c>
      <c r="D57" s="50" t="s">
        <v>357</v>
      </c>
      <c r="E57" s="50"/>
      <c r="F57" s="51">
        <v>22823</v>
      </c>
      <c r="G57" s="44" t="s">
        <v>323</v>
      </c>
    </row>
    <row r="58" spans="1:7" x14ac:dyDescent="0.2">
      <c r="A58" s="49">
        <v>1056</v>
      </c>
      <c r="B58" s="52"/>
      <c r="C58" s="49"/>
      <c r="D58" s="50"/>
      <c r="E58" s="50"/>
      <c r="F58" s="51"/>
    </row>
    <row r="59" spans="1:7" x14ac:dyDescent="0.2">
      <c r="A59" s="49">
        <v>1057</v>
      </c>
      <c r="B59" s="52" t="s">
        <v>250</v>
      </c>
      <c r="C59" s="49">
        <v>112</v>
      </c>
      <c r="D59" s="50" t="s">
        <v>49</v>
      </c>
      <c r="E59" s="50"/>
      <c r="F59" s="51">
        <v>29309</v>
      </c>
      <c r="G59" s="44" t="s">
        <v>323</v>
      </c>
    </row>
    <row r="60" spans="1:7" x14ac:dyDescent="0.2">
      <c r="A60" s="49">
        <v>1058</v>
      </c>
      <c r="B60" s="52" t="s">
        <v>299</v>
      </c>
      <c r="C60" s="49">
        <v>107</v>
      </c>
      <c r="D60" s="50" t="s">
        <v>355</v>
      </c>
      <c r="E60" s="50"/>
      <c r="F60" s="51">
        <v>24179</v>
      </c>
      <c r="G60" s="44" t="s">
        <v>323</v>
      </c>
    </row>
    <row r="61" spans="1:7" x14ac:dyDescent="0.2">
      <c r="A61" s="49">
        <v>1059</v>
      </c>
      <c r="B61" s="52" t="s">
        <v>341</v>
      </c>
      <c r="C61" s="49">
        <v>106</v>
      </c>
      <c r="D61" s="50" t="s">
        <v>349</v>
      </c>
      <c r="E61" s="50"/>
      <c r="F61" s="51">
        <v>23983</v>
      </c>
      <c r="G61" s="44" t="s">
        <v>344</v>
      </c>
    </row>
    <row r="62" spans="1:7" x14ac:dyDescent="0.2">
      <c r="A62" s="49">
        <v>1060</v>
      </c>
      <c r="B62" s="52"/>
      <c r="C62" s="49"/>
      <c r="D62" s="50"/>
      <c r="E62" s="50"/>
      <c r="F62" s="51"/>
    </row>
    <row r="63" spans="1:7" x14ac:dyDescent="0.2">
      <c r="A63" s="49">
        <v>1061</v>
      </c>
      <c r="B63" s="52"/>
      <c r="C63" s="49"/>
      <c r="D63" s="50"/>
      <c r="E63" s="50"/>
      <c r="F63" s="51"/>
    </row>
    <row r="64" spans="1:7" x14ac:dyDescent="0.2">
      <c r="A64" s="49">
        <v>1062</v>
      </c>
      <c r="B64" s="52" t="s">
        <v>130</v>
      </c>
      <c r="C64" s="49">
        <v>107</v>
      </c>
      <c r="D64" s="50" t="s">
        <v>355</v>
      </c>
      <c r="E64" s="50"/>
      <c r="F64" s="51">
        <v>20880</v>
      </c>
      <c r="G64" s="44" t="s">
        <v>323</v>
      </c>
    </row>
    <row r="65" spans="1:7" x14ac:dyDescent="0.2">
      <c r="A65" s="49">
        <v>1063</v>
      </c>
      <c r="B65" s="52" t="s">
        <v>131</v>
      </c>
      <c r="C65" s="49">
        <v>101</v>
      </c>
      <c r="D65" s="50" t="s">
        <v>78</v>
      </c>
      <c r="E65" s="50"/>
      <c r="F65" s="51">
        <v>22992</v>
      </c>
      <c r="G65" s="44" t="s">
        <v>323</v>
      </c>
    </row>
    <row r="66" spans="1:7" x14ac:dyDescent="0.2">
      <c r="A66" s="49">
        <v>1064</v>
      </c>
      <c r="B66" s="52" t="s">
        <v>129</v>
      </c>
      <c r="C66" s="49">
        <v>101</v>
      </c>
      <c r="D66" s="50" t="s">
        <v>78</v>
      </c>
      <c r="E66" s="50"/>
      <c r="F66" s="51">
        <v>21887</v>
      </c>
      <c r="G66" s="44" t="s">
        <v>323</v>
      </c>
    </row>
    <row r="67" spans="1:7" x14ac:dyDescent="0.2">
      <c r="A67" s="49">
        <v>1065</v>
      </c>
      <c r="B67" s="52" t="s">
        <v>294</v>
      </c>
      <c r="C67" s="49">
        <v>112</v>
      </c>
      <c r="D67" s="50" t="s">
        <v>49</v>
      </c>
      <c r="E67" s="50"/>
      <c r="F67" s="51">
        <v>27290</v>
      </c>
      <c r="G67" s="44" t="s">
        <v>324</v>
      </c>
    </row>
    <row r="68" spans="1:7" x14ac:dyDescent="0.2">
      <c r="A68" s="49">
        <v>1066</v>
      </c>
      <c r="B68" s="52" t="s">
        <v>132</v>
      </c>
      <c r="C68" s="49">
        <v>112</v>
      </c>
      <c r="D68" s="50" t="s">
        <v>49</v>
      </c>
      <c r="E68" s="50"/>
      <c r="F68" s="51">
        <v>16823</v>
      </c>
      <c r="G68" s="44" t="s">
        <v>323</v>
      </c>
    </row>
    <row r="69" spans="1:7" x14ac:dyDescent="0.2">
      <c r="A69" s="49">
        <v>1067</v>
      </c>
      <c r="B69" s="52" t="s">
        <v>300</v>
      </c>
      <c r="C69" s="49">
        <v>109</v>
      </c>
      <c r="D69" s="50" t="s">
        <v>274</v>
      </c>
      <c r="E69" s="50"/>
      <c r="F69" s="51">
        <v>35069</v>
      </c>
      <c r="G69" s="44" t="s">
        <v>323</v>
      </c>
    </row>
    <row r="70" spans="1:7" x14ac:dyDescent="0.2">
      <c r="A70" s="49">
        <v>1068</v>
      </c>
      <c r="B70" s="52" t="s">
        <v>133</v>
      </c>
      <c r="C70" s="49">
        <v>102</v>
      </c>
      <c r="D70" s="50" t="s">
        <v>350</v>
      </c>
      <c r="E70" s="50"/>
      <c r="F70" s="51">
        <v>26086</v>
      </c>
      <c r="G70" s="44" t="s">
        <v>323</v>
      </c>
    </row>
    <row r="71" spans="1:7" x14ac:dyDescent="0.2">
      <c r="A71" s="49">
        <v>1069</v>
      </c>
      <c r="B71" s="52" t="s">
        <v>134</v>
      </c>
      <c r="C71" s="49">
        <v>114</v>
      </c>
      <c r="D71" s="50" t="s">
        <v>353</v>
      </c>
      <c r="E71" s="50"/>
      <c r="F71" s="51">
        <v>24997</v>
      </c>
      <c r="G71" s="44" t="s">
        <v>323</v>
      </c>
    </row>
    <row r="72" spans="1:7" x14ac:dyDescent="0.2">
      <c r="A72" s="49">
        <v>1070</v>
      </c>
      <c r="B72" s="52" t="s">
        <v>135</v>
      </c>
      <c r="C72" s="49">
        <v>108</v>
      </c>
      <c r="D72" s="50" t="s">
        <v>359</v>
      </c>
      <c r="E72" s="50"/>
      <c r="F72" s="51">
        <v>16763</v>
      </c>
      <c r="G72" s="44" t="s">
        <v>323</v>
      </c>
    </row>
    <row r="73" spans="1:7" x14ac:dyDescent="0.2">
      <c r="A73" s="49">
        <v>1071</v>
      </c>
      <c r="B73" s="52" t="s">
        <v>360</v>
      </c>
      <c r="C73" s="49">
        <v>108</v>
      </c>
      <c r="D73" s="50" t="s">
        <v>359</v>
      </c>
      <c r="E73" s="50"/>
      <c r="F73" s="51">
        <v>15027</v>
      </c>
      <c r="G73" s="44" t="s">
        <v>323</v>
      </c>
    </row>
    <row r="74" spans="1:7" x14ac:dyDescent="0.2">
      <c r="A74" s="49">
        <v>1072</v>
      </c>
      <c r="B74" s="52"/>
      <c r="C74" s="49"/>
      <c r="D74" s="50"/>
      <c r="E74" s="50"/>
      <c r="F74" s="51"/>
    </row>
    <row r="75" spans="1:7" x14ac:dyDescent="0.2">
      <c r="A75" s="49">
        <v>1073</v>
      </c>
      <c r="B75" s="52" t="s">
        <v>136</v>
      </c>
      <c r="C75" s="49">
        <v>101</v>
      </c>
      <c r="D75" s="50" t="s">
        <v>78</v>
      </c>
      <c r="E75" s="50"/>
      <c r="F75" s="51">
        <v>22816</v>
      </c>
      <c r="G75" s="44" t="s">
        <v>323</v>
      </c>
    </row>
    <row r="76" spans="1:7" x14ac:dyDescent="0.2">
      <c r="A76" s="49">
        <v>1074</v>
      </c>
      <c r="B76" s="52" t="s">
        <v>361</v>
      </c>
      <c r="C76" s="49">
        <v>108</v>
      </c>
      <c r="D76" s="50" t="s">
        <v>359</v>
      </c>
      <c r="E76" s="50"/>
      <c r="F76" s="51">
        <v>27954</v>
      </c>
      <c r="G76" s="44" t="s">
        <v>323</v>
      </c>
    </row>
    <row r="77" spans="1:7" x14ac:dyDescent="0.2">
      <c r="A77" s="49">
        <v>1075</v>
      </c>
      <c r="B77" s="52" t="s">
        <v>137</v>
      </c>
      <c r="C77" s="49">
        <v>102</v>
      </c>
      <c r="D77" s="50" t="s">
        <v>350</v>
      </c>
      <c r="E77" s="50"/>
      <c r="F77" s="51">
        <v>22866</v>
      </c>
      <c r="G77" s="44" t="s">
        <v>323</v>
      </c>
    </row>
    <row r="78" spans="1:7" x14ac:dyDescent="0.2">
      <c r="A78" s="49">
        <v>1076</v>
      </c>
      <c r="B78" s="52" t="s">
        <v>301</v>
      </c>
      <c r="C78" s="49">
        <v>112</v>
      </c>
      <c r="D78" s="50" t="s">
        <v>49</v>
      </c>
      <c r="E78" s="50"/>
      <c r="F78" s="51">
        <v>27129</v>
      </c>
      <c r="G78" s="44" t="s">
        <v>323</v>
      </c>
    </row>
    <row r="79" spans="1:7" x14ac:dyDescent="0.2">
      <c r="A79" s="49">
        <v>1077</v>
      </c>
      <c r="B79" s="52" t="s">
        <v>302</v>
      </c>
      <c r="C79" s="49">
        <v>109</v>
      </c>
      <c r="D79" s="50" t="s">
        <v>274</v>
      </c>
      <c r="E79" s="50"/>
      <c r="F79" s="51">
        <v>33993</v>
      </c>
      <c r="G79" s="44" t="s">
        <v>323</v>
      </c>
    </row>
    <row r="80" spans="1:7" x14ac:dyDescent="0.2">
      <c r="A80" s="49">
        <v>1078</v>
      </c>
      <c r="B80" s="52" t="s">
        <v>312</v>
      </c>
      <c r="C80" s="49">
        <v>102</v>
      </c>
      <c r="D80" s="50" t="s">
        <v>350</v>
      </c>
      <c r="E80" s="50"/>
      <c r="F80" s="51">
        <v>30082</v>
      </c>
      <c r="G80" s="44" t="s">
        <v>323</v>
      </c>
    </row>
    <row r="81" spans="1:7" x14ac:dyDescent="0.2">
      <c r="A81" s="49">
        <v>1079</v>
      </c>
      <c r="B81" s="52" t="s">
        <v>331</v>
      </c>
      <c r="C81" s="49">
        <v>114</v>
      </c>
      <c r="D81" s="50" t="s">
        <v>353</v>
      </c>
      <c r="E81" s="50"/>
      <c r="F81" s="51">
        <v>26958</v>
      </c>
      <c r="G81" s="44" t="s">
        <v>323</v>
      </c>
    </row>
    <row r="82" spans="1:7" x14ac:dyDescent="0.2">
      <c r="A82" s="49">
        <v>1080</v>
      </c>
      <c r="B82" s="52" t="s">
        <v>342</v>
      </c>
      <c r="C82" s="49">
        <v>106</v>
      </c>
      <c r="D82" s="50" t="s">
        <v>349</v>
      </c>
      <c r="E82" s="50"/>
      <c r="F82" s="51">
        <v>19272</v>
      </c>
      <c r="G82" s="44" t="s">
        <v>323</v>
      </c>
    </row>
    <row r="83" spans="1:7" x14ac:dyDescent="0.2">
      <c r="A83" s="49">
        <v>1081</v>
      </c>
      <c r="B83" s="52" t="s">
        <v>345</v>
      </c>
      <c r="C83" s="49">
        <v>101</v>
      </c>
      <c r="D83" s="50" t="s">
        <v>78</v>
      </c>
      <c r="E83" s="50"/>
      <c r="F83" s="51">
        <v>27589</v>
      </c>
      <c r="G83" s="44" t="s">
        <v>323</v>
      </c>
    </row>
    <row r="84" spans="1:7" x14ac:dyDescent="0.2">
      <c r="A84" s="49">
        <v>1082</v>
      </c>
      <c r="B84" s="52" t="s">
        <v>138</v>
      </c>
      <c r="C84" s="49">
        <v>104</v>
      </c>
      <c r="D84" s="50" t="s">
        <v>357</v>
      </c>
      <c r="E84" s="50"/>
      <c r="F84" s="51">
        <v>22126</v>
      </c>
      <c r="G84" s="44" t="s">
        <v>323</v>
      </c>
    </row>
    <row r="85" spans="1:7" x14ac:dyDescent="0.2">
      <c r="A85" s="49">
        <v>1083</v>
      </c>
      <c r="B85" s="52" t="s">
        <v>139</v>
      </c>
      <c r="C85" s="49">
        <v>107</v>
      </c>
      <c r="D85" s="50" t="s">
        <v>355</v>
      </c>
      <c r="E85" s="50"/>
      <c r="F85" s="51">
        <v>24323</v>
      </c>
      <c r="G85" s="44" t="s">
        <v>323</v>
      </c>
    </row>
    <row r="86" spans="1:7" x14ac:dyDescent="0.2">
      <c r="A86" s="49">
        <v>1084</v>
      </c>
      <c r="B86" s="52" t="s">
        <v>362</v>
      </c>
      <c r="C86" s="49">
        <v>106</v>
      </c>
      <c r="D86" s="50" t="s">
        <v>349</v>
      </c>
      <c r="E86" s="50"/>
      <c r="F86" s="51">
        <v>38207</v>
      </c>
      <c r="G86" s="44" t="s">
        <v>323</v>
      </c>
    </row>
    <row r="87" spans="1:7" x14ac:dyDescent="0.2">
      <c r="A87" s="49">
        <v>1085</v>
      </c>
      <c r="B87" s="52"/>
      <c r="C87" s="49"/>
      <c r="D87" s="50"/>
      <c r="E87" s="50"/>
      <c r="F87" s="51"/>
    </row>
    <row r="88" spans="1:7" x14ac:dyDescent="0.2">
      <c r="A88" s="49">
        <v>1086</v>
      </c>
      <c r="B88" s="52"/>
      <c r="C88" s="49"/>
      <c r="D88" s="50"/>
      <c r="E88" s="50"/>
      <c r="F88" s="51"/>
    </row>
    <row r="89" spans="1:7" x14ac:dyDescent="0.2">
      <c r="A89" s="49">
        <v>1087</v>
      </c>
      <c r="B89" s="52"/>
      <c r="C89" s="49"/>
      <c r="D89" s="50"/>
      <c r="E89" s="50"/>
      <c r="F89" s="51"/>
    </row>
    <row r="90" spans="1:7" x14ac:dyDescent="0.2">
      <c r="A90" s="49">
        <v>1088</v>
      </c>
      <c r="B90" s="52"/>
      <c r="C90" s="49"/>
      <c r="D90" s="50"/>
      <c r="E90" s="50"/>
      <c r="F90" s="51"/>
    </row>
    <row r="91" spans="1:7" x14ac:dyDescent="0.2">
      <c r="A91" s="49">
        <v>1089</v>
      </c>
      <c r="B91" s="52" t="s">
        <v>140</v>
      </c>
      <c r="C91" s="49">
        <v>106</v>
      </c>
      <c r="D91" s="50" t="s">
        <v>349</v>
      </c>
      <c r="E91" s="50"/>
      <c r="F91" s="51">
        <v>19087</v>
      </c>
      <c r="G91" s="44" t="s">
        <v>323</v>
      </c>
    </row>
    <row r="92" spans="1:7" x14ac:dyDescent="0.2">
      <c r="A92" s="49">
        <v>1090</v>
      </c>
      <c r="B92" s="52"/>
      <c r="C92" s="49"/>
      <c r="D92" s="50"/>
      <c r="E92" s="50"/>
      <c r="F92" s="51"/>
    </row>
    <row r="93" spans="1:7" x14ac:dyDescent="0.2">
      <c r="A93" s="49">
        <v>1091</v>
      </c>
      <c r="B93" s="52"/>
      <c r="C93" s="49"/>
      <c r="D93" s="50"/>
      <c r="E93" s="50"/>
      <c r="F93" s="51"/>
    </row>
    <row r="94" spans="1:7" x14ac:dyDescent="0.2">
      <c r="A94" s="49">
        <v>1092</v>
      </c>
      <c r="B94" s="52"/>
      <c r="C94" s="49"/>
      <c r="D94" s="50"/>
      <c r="E94" s="50"/>
      <c r="F94" s="51"/>
    </row>
    <row r="95" spans="1:7" x14ac:dyDescent="0.2">
      <c r="A95" s="49">
        <v>1093</v>
      </c>
      <c r="B95" s="52"/>
      <c r="C95" s="49"/>
      <c r="D95" s="50"/>
      <c r="E95" s="50"/>
      <c r="F95" s="51"/>
    </row>
    <row r="96" spans="1:7" x14ac:dyDescent="0.2">
      <c r="A96" s="49">
        <v>1094</v>
      </c>
      <c r="B96" s="52"/>
      <c r="C96" s="49"/>
      <c r="D96" s="50"/>
      <c r="E96" s="50"/>
      <c r="F96" s="51"/>
    </row>
    <row r="97" spans="1:7" x14ac:dyDescent="0.2">
      <c r="A97" s="49">
        <v>1095</v>
      </c>
      <c r="B97" s="52" t="s">
        <v>141</v>
      </c>
      <c r="C97" s="49">
        <v>114</v>
      </c>
      <c r="D97" s="50" t="s">
        <v>353</v>
      </c>
      <c r="E97" s="50"/>
      <c r="F97" s="51">
        <v>25625</v>
      </c>
      <c r="G97" s="44" t="s">
        <v>323</v>
      </c>
    </row>
    <row r="98" spans="1:7" x14ac:dyDescent="0.2">
      <c r="A98" s="49">
        <v>1096</v>
      </c>
      <c r="B98" s="52" t="s">
        <v>142</v>
      </c>
      <c r="C98" s="49">
        <v>112</v>
      </c>
      <c r="D98" s="50" t="s">
        <v>49</v>
      </c>
      <c r="E98" s="50"/>
      <c r="F98" s="51">
        <v>25200</v>
      </c>
      <c r="G98" s="44" t="s">
        <v>325</v>
      </c>
    </row>
    <row r="99" spans="1:7" x14ac:dyDescent="0.2">
      <c r="A99" s="49">
        <v>1097</v>
      </c>
      <c r="B99" s="52"/>
      <c r="C99" s="49"/>
      <c r="D99" s="50"/>
      <c r="E99" s="50"/>
      <c r="F99" s="51"/>
    </row>
    <row r="100" spans="1:7" x14ac:dyDescent="0.2">
      <c r="A100" s="49">
        <v>1098</v>
      </c>
      <c r="B100" s="52"/>
      <c r="C100" s="49"/>
      <c r="D100" s="50"/>
      <c r="E100" s="50"/>
      <c r="F100" s="51"/>
    </row>
    <row r="101" spans="1:7" x14ac:dyDescent="0.2">
      <c r="A101" s="49">
        <v>1099</v>
      </c>
      <c r="B101" s="52"/>
      <c r="C101" s="49"/>
      <c r="D101" s="50"/>
      <c r="E101" s="50"/>
      <c r="F101" s="51"/>
    </row>
    <row r="102" spans="1:7" x14ac:dyDescent="0.2">
      <c r="A102" s="49">
        <v>1100</v>
      </c>
      <c r="B102" s="52" t="s">
        <v>143</v>
      </c>
      <c r="C102" s="49">
        <v>112</v>
      </c>
      <c r="D102" s="50" t="s">
        <v>49</v>
      </c>
      <c r="E102" s="50"/>
      <c r="F102" s="51">
        <v>23755</v>
      </c>
      <c r="G102" s="44" t="s">
        <v>323</v>
      </c>
    </row>
    <row r="103" spans="1:7" x14ac:dyDescent="0.2">
      <c r="A103" s="49">
        <v>1101</v>
      </c>
      <c r="B103" s="52"/>
      <c r="C103" s="49"/>
      <c r="D103" s="50"/>
      <c r="E103" s="50"/>
      <c r="F103" s="51"/>
    </row>
    <row r="104" spans="1:7" x14ac:dyDescent="0.2">
      <c r="A104" s="49">
        <v>1102</v>
      </c>
      <c r="B104" s="52"/>
      <c r="C104" s="49"/>
      <c r="D104" s="50"/>
      <c r="E104" s="50"/>
      <c r="F104" s="51"/>
    </row>
    <row r="105" spans="1:7" x14ac:dyDescent="0.2">
      <c r="A105" s="49">
        <v>1103</v>
      </c>
      <c r="B105" s="52"/>
      <c r="C105" s="49"/>
      <c r="D105" s="50"/>
      <c r="E105" s="50"/>
      <c r="F105" s="51"/>
    </row>
    <row r="106" spans="1:7" x14ac:dyDescent="0.2">
      <c r="A106" s="49">
        <v>1104</v>
      </c>
      <c r="B106" s="52"/>
      <c r="C106" s="49"/>
      <c r="D106" s="50"/>
      <c r="E106" s="50"/>
      <c r="F106" s="51"/>
    </row>
    <row r="107" spans="1:7" x14ac:dyDescent="0.2">
      <c r="A107" s="49">
        <v>1105</v>
      </c>
      <c r="B107" s="52"/>
      <c r="C107" s="49"/>
      <c r="D107" s="50"/>
      <c r="E107" s="50"/>
      <c r="F107" s="51"/>
    </row>
    <row r="108" spans="1:7" x14ac:dyDescent="0.2">
      <c r="A108" s="49">
        <v>1106</v>
      </c>
      <c r="B108" s="52"/>
      <c r="C108" s="49"/>
      <c r="D108" s="50"/>
      <c r="E108" s="50"/>
      <c r="F108" s="51"/>
    </row>
    <row r="109" spans="1:7" x14ac:dyDescent="0.2">
      <c r="A109" s="49">
        <v>1107</v>
      </c>
      <c r="B109" s="52" t="s">
        <v>303</v>
      </c>
      <c r="C109" s="49">
        <v>106</v>
      </c>
      <c r="D109" s="50" t="s">
        <v>349</v>
      </c>
      <c r="E109" s="50"/>
      <c r="F109" s="51">
        <v>24171</v>
      </c>
      <c r="G109" s="44" t="s">
        <v>323</v>
      </c>
    </row>
    <row r="110" spans="1:7" x14ac:dyDescent="0.2">
      <c r="A110" s="49">
        <v>1108</v>
      </c>
      <c r="B110" s="52"/>
      <c r="C110" s="49"/>
      <c r="D110" s="50"/>
      <c r="E110" s="50"/>
      <c r="F110" s="51"/>
    </row>
    <row r="111" spans="1:7" x14ac:dyDescent="0.2">
      <c r="A111" s="49">
        <v>1109</v>
      </c>
      <c r="B111" s="52" t="s">
        <v>363</v>
      </c>
      <c r="C111" s="49">
        <v>106</v>
      </c>
      <c r="D111" s="50" t="s">
        <v>349</v>
      </c>
      <c r="E111" s="50"/>
      <c r="F111" s="51">
        <v>34492</v>
      </c>
      <c r="G111" s="44" t="s">
        <v>323</v>
      </c>
    </row>
    <row r="112" spans="1:7" x14ac:dyDescent="0.2">
      <c r="A112" s="49">
        <v>1110</v>
      </c>
      <c r="B112" s="52"/>
      <c r="C112" s="49"/>
      <c r="D112" s="50"/>
      <c r="E112" s="50"/>
      <c r="F112" s="51"/>
    </row>
    <row r="113" spans="1:7" x14ac:dyDescent="0.2">
      <c r="A113" s="49">
        <v>1111</v>
      </c>
      <c r="B113" s="52"/>
      <c r="C113" s="49"/>
      <c r="D113" s="50"/>
      <c r="E113" s="50"/>
      <c r="F113" s="51"/>
    </row>
    <row r="114" spans="1:7" x14ac:dyDescent="0.2">
      <c r="A114" s="49">
        <v>1112</v>
      </c>
      <c r="B114" s="52" t="s">
        <v>144</v>
      </c>
      <c r="C114" s="49">
        <v>101</v>
      </c>
      <c r="D114" s="50" t="s">
        <v>78</v>
      </c>
      <c r="E114" s="50"/>
      <c r="F114" s="51">
        <v>23860</v>
      </c>
      <c r="G114" s="44" t="s">
        <v>323</v>
      </c>
    </row>
    <row r="115" spans="1:7" x14ac:dyDescent="0.2">
      <c r="A115" s="49">
        <v>1113</v>
      </c>
      <c r="B115" s="52" t="s">
        <v>263</v>
      </c>
      <c r="C115" s="49">
        <v>101</v>
      </c>
      <c r="D115" s="50" t="s">
        <v>78</v>
      </c>
      <c r="E115" s="50"/>
      <c r="F115" s="51">
        <v>31027</v>
      </c>
      <c r="G115" s="44" t="s">
        <v>323</v>
      </c>
    </row>
    <row r="116" spans="1:7" x14ac:dyDescent="0.2">
      <c r="A116" s="49">
        <v>1114</v>
      </c>
      <c r="B116" s="52" t="s">
        <v>145</v>
      </c>
      <c r="C116" s="49">
        <v>112</v>
      </c>
      <c r="D116" s="50" t="s">
        <v>49</v>
      </c>
      <c r="E116" s="50"/>
      <c r="F116" s="51">
        <v>20029</v>
      </c>
      <c r="G116" s="44" t="s">
        <v>323</v>
      </c>
    </row>
    <row r="117" spans="1:7" x14ac:dyDescent="0.2">
      <c r="A117" s="49">
        <v>1115</v>
      </c>
      <c r="B117" s="52" t="s">
        <v>364</v>
      </c>
      <c r="C117" s="49">
        <v>112</v>
      </c>
      <c r="D117" s="50" t="s">
        <v>49</v>
      </c>
      <c r="E117" s="50"/>
      <c r="F117" s="51">
        <v>32767</v>
      </c>
      <c r="G117" s="44" t="s">
        <v>323</v>
      </c>
    </row>
    <row r="118" spans="1:7" x14ac:dyDescent="0.2">
      <c r="A118" s="49">
        <v>1116</v>
      </c>
      <c r="B118" s="52"/>
      <c r="C118" s="49"/>
      <c r="D118" s="50"/>
      <c r="E118" s="50"/>
      <c r="F118" s="51"/>
    </row>
    <row r="119" spans="1:7" x14ac:dyDescent="0.2">
      <c r="A119" s="49">
        <v>1117</v>
      </c>
      <c r="B119" s="52"/>
      <c r="C119" s="53"/>
      <c r="D119" s="50"/>
      <c r="E119" s="50"/>
      <c r="F119" s="54"/>
    </row>
    <row r="120" spans="1:7" x14ac:dyDescent="0.2">
      <c r="A120" s="49">
        <v>1118</v>
      </c>
      <c r="B120" s="52"/>
      <c r="C120" s="49"/>
      <c r="D120" s="50"/>
      <c r="E120" s="50"/>
      <c r="F120" s="51"/>
    </row>
    <row r="121" spans="1:7" x14ac:dyDescent="0.2">
      <c r="A121" s="49">
        <v>1119</v>
      </c>
      <c r="B121" s="52"/>
      <c r="C121" s="49"/>
      <c r="D121" s="50"/>
      <c r="E121" s="50"/>
      <c r="F121" s="51"/>
    </row>
    <row r="122" spans="1:7" x14ac:dyDescent="0.2">
      <c r="A122" s="49">
        <v>1120</v>
      </c>
      <c r="B122" s="52" t="s">
        <v>146</v>
      </c>
      <c r="C122" s="49">
        <v>101</v>
      </c>
      <c r="D122" s="50" t="s">
        <v>78</v>
      </c>
      <c r="E122" s="50"/>
      <c r="F122" s="51">
        <v>12763</v>
      </c>
      <c r="G122" s="44" t="s">
        <v>323</v>
      </c>
    </row>
    <row r="123" spans="1:7" x14ac:dyDescent="0.2">
      <c r="A123" s="49">
        <v>1121</v>
      </c>
      <c r="B123" s="52" t="s">
        <v>147</v>
      </c>
      <c r="C123" s="49">
        <v>112</v>
      </c>
      <c r="D123" s="50" t="s">
        <v>49</v>
      </c>
      <c r="E123" s="50"/>
      <c r="F123" s="51">
        <v>23454</v>
      </c>
      <c r="G123" s="44" t="s">
        <v>323</v>
      </c>
    </row>
    <row r="124" spans="1:7" x14ac:dyDescent="0.2">
      <c r="A124" s="49">
        <v>1122</v>
      </c>
      <c r="B124" s="52" t="s">
        <v>148</v>
      </c>
      <c r="C124" s="49">
        <v>106</v>
      </c>
      <c r="D124" s="50" t="s">
        <v>349</v>
      </c>
      <c r="E124" s="50"/>
      <c r="F124" s="51">
        <v>18994</v>
      </c>
      <c r="G124" s="44" t="s">
        <v>326</v>
      </c>
    </row>
    <row r="125" spans="1:7" x14ac:dyDescent="0.2">
      <c r="A125" s="49">
        <v>1123</v>
      </c>
      <c r="B125" s="52" t="s">
        <v>149</v>
      </c>
      <c r="C125" s="49">
        <v>101</v>
      </c>
      <c r="D125" s="50" t="s">
        <v>78</v>
      </c>
      <c r="E125" s="50"/>
      <c r="F125" s="51">
        <v>17088</v>
      </c>
      <c r="G125" s="44" t="s">
        <v>323</v>
      </c>
    </row>
    <row r="126" spans="1:7" x14ac:dyDescent="0.2">
      <c r="A126" s="49">
        <v>1124</v>
      </c>
      <c r="B126" s="52" t="s">
        <v>150</v>
      </c>
      <c r="C126" s="49">
        <v>101</v>
      </c>
      <c r="D126" s="50" t="s">
        <v>78</v>
      </c>
      <c r="E126" s="50"/>
      <c r="F126" s="51">
        <v>17088</v>
      </c>
      <c r="G126" s="44" t="s">
        <v>323</v>
      </c>
    </row>
    <row r="127" spans="1:7" x14ac:dyDescent="0.2">
      <c r="A127" s="49">
        <v>1125</v>
      </c>
      <c r="B127" s="52" t="s">
        <v>151</v>
      </c>
      <c r="C127" s="49">
        <v>114</v>
      </c>
      <c r="D127" s="50" t="s">
        <v>353</v>
      </c>
      <c r="E127" s="50"/>
      <c r="F127" s="51">
        <v>22364</v>
      </c>
      <c r="G127" s="44" t="s">
        <v>323</v>
      </c>
    </row>
    <row r="128" spans="1:7" x14ac:dyDescent="0.2">
      <c r="A128" s="49">
        <v>1126</v>
      </c>
      <c r="B128" s="52" t="s">
        <v>152</v>
      </c>
      <c r="C128" s="49">
        <v>101</v>
      </c>
      <c r="D128" s="50" t="s">
        <v>78</v>
      </c>
      <c r="E128" s="50"/>
      <c r="F128" s="51">
        <v>25382</v>
      </c>
      <c r="G128" s="44" t="s">
        <v>323</v>
      </c>
    </row>
    <row r="129" spans="1:7" x14ac:dyDescent="0.2">
      <c r="A129" s="49">
        <v>1127</v>
      </c>
      <c r="B129" s="52"/>
      <c r="C129" s="49"/>
      <c r="D129" s="50"/>
      <c r="E129" s="50"/>
      <c r="F129" s="51"/>
    </row>
    <row r="130" spans="1:7" x14ac:dyDescent="0.2">
      <c r="A130" s="49">
        <v>1128</v>
      </c>
      <c r="B130" s="52"/>
      <c r="C130" s="49"/>
      <c r="D130" s="50"/>
      <c r="E130" s="50"/>
      <c r="F130" s="51"/>
    </row>
    <row r="131" spans="1:7" x14ac:dyDescent="0.2">
      <c r="A131" s="49">
        <v>1129</v>
      </c>
      <c r="B131" s="52" t="s">
        <v>153</v>
      </c>
      <c r="C131" s="53">
        <v>109</v>
      </c>
      <c r="D131" s="50" t="s">
        <v>274</v>
      </c>
      <c r="E131" s="50"/>
      <c r="F131" s="54">
        <v>25302</v>
      </c>
      <c r="G131" s="44" t="s">
        <v>323</v>
      </c>
    </row>
    <row r="132" spans="1:7" x14ac:dyDescent="0.2">
      <c r="A132" s="49">
        <v>1130</v>
      </c>
      <c r="B132" s="52"/>
      <c r="C132" s="49"/>
      <c r="D132" s="50"/>
      <c r="E132" s="50"/>
      <c r="F132" s="51"/>
    </row>
    <row r="133" spans="1:7" x14ac:dyDescent="0.2">
      <c r="A133" s="49">
        <v>1131</v>
      </c>
      <c r="B133" s="52"/>
      <c r="C133" s="49"/>
      <c r="D133" s="50"/>
      <c r="E133" s="50"/>
      <c r="F133" s="51"/>
    </row>
    <row r="134" spans="1:7" x14ac:dyDescent="0.2">
      <c r="A134" s="49">
        <v>1132</v>
      </c>
      <c r="B134" s="52"/>
      <c r="C134" s="49"/>
      <c r="D134" s="50"/>
      <c r="E134" s="50"/>
      <c r="F134" s="51"/>
    </row>
    <row r="135" spans="1:7" x14ac:dyDescent="0.2">
      <c r="A135" s="49">
        <v>1133</v>
      </c>
      <c r="B135" s="52"/>
      <c r="C135" s="49"/>
      <c r="D135" s="50"/>
      <c r="E135" s="50"/>
      <c r="F135" s="51"/>
    </row>
    <row r="136" spans="1:7" x14ac:dyDescent="0.2">
      <c r="A136" s="49">
        <v>1134</v>
      </c>
      <c r="B136" s="52"/>
      <c r="C136" s="49"/>
      <c r="D136" s="50"/>
      <c r="E136" s="50"/>
      <c r="F136" s="51"/>
    </row>
    <row r="137" spans="1:7" x14ac:dyDescent="0.2">
      <c r="A137" s="49">
        <v>1135</v>
      </c>
      <c r="B137" s="52" t="s">
        <v>365</v>
      </c>
      <c r="C137" s="49">
        <v>104</v>
      </c>
      <c r="D137" s="50" t="s">
        <v>357</v>
      </c>
      <c r="E137" s="50"/>
      <c r="F137" s="51">
        <v>16695</v>
      </c>
      <c r="G137" s="44" t="s">
        <v>327</v>
      </c>
    </row>
    <row r="138" spans="1:7" x14ac:dyDescent="0.2">
      <c r="A138" s="49">
        <v>1136</v>
      </c>
      <c r="B138" s="52" t="s">
        <v>366</v>
      </c>
      <c r="C138" s="49">
        <v>109</v>
      </c>
      <c r="D138" s="50" t="s">
        <v>274</v>
      </c>
      <c r="E138" s="50"/>
      <c r="F138" s="51">
        <v>14032</v>
      </c>
      <c r="G138" s="44" t="s">
        <v>323</v>
      </c>
    </row>
    <row r="139" spans="1:7" x14ac:dyDescent="0.2">
      <c r="A139" s="49">
        <v>1137</v>
      </c>
      <c r="B139" s="52" t="s">
        <v>154</v>
      </c>
      <c r="C139" s="49">
        <v>109</v>
      </c>
      <c r="D139" s="50" t="s">
        <v>274</v>
      </c>
      <c r="E139" s="50"/>
      <c r="F139" s="51">
        <v>11857</v>
      </c>
      <c r="G139" s="44" t="s">
        <v>323</v>
      </c>
    </row>
    <row r="140" spans="1:7" x14ac:dyDescent="0.2">
      <c r="A140" s="49">
        <v>1138</v>
      </c>
      <c r="B140" s="52"/>
      <c r="C140" s="49"/>
      <c r="D140" s="50"/>
      <c r="E140" s="50"/>
      <c r="F140" s="51"/>
    </row>
    <row r="141" spans="1:7" x14ac:dyDescent="0.2">
      <c r="A141" s="49">
        <v>1139</v>
      </c>
      <c r="B141" s="52" t="s">
        <v>155</v>
      </c>
      <c r="C141" s="49">
        <v>112</v>
      </c>
      <c r="D141" s="50" t="s">
        <v>49</v>
      </c>
      <c r="E141" s="50"/>
      <c r="F141" s="51">
        <v>16856</v>
      </c>
      <c r="G141" s="44" t="s">
        <v>323</v>
      </c>
    </row>
    <row r="142" spans="1:7" x14ac:dyDescent="0.2">
      <c r="A142" s="49">
        <v>1140</v>
      </c>
      <c r="B142" s="52"/>
      <c r="C142" s="49"/>
      <c r="D142" s="50"/>
      <c r="E142" s="50"/>
      <c r="F142" s="51"/>
    </row>
    <row r="143" spans="1:7" x14ac:dyDescent="0.2">
      <c r="A143" s="49">
        <v>1141</v>
      </c>
      <c r="B143" s="52"/>
      <c r="C143" s="49"/>
      <c r="D143" s="50"/>
      <c r="E143" s="50"/>
      <c r="F143" s="51"/>
    </row>
    <row r="144" spans="1:7" x14ac:dyDescent="0.2">
      <c r="A144" s="49">
        <v>1142</v>
      </c>
      <c r="B144" s="52"/>
      <c r="C144" s="49"/>
      <c r="D144" s="50"/>
      <c r="E144" s="50"/>
      <c r="F144" s="51"/>
    </row>
    <row r="145" spans="1:7" x14ac:dyDescent="0.2">
      <c r="A145" s="49">
        <v>1143</v>
      </c>
      <c r="B145" s="52"/>
      <c r="C145" s="49"/>
      <c r="D145" s="50"/>
      <c r="E145" s="50"/>
      <c r="F145" s="51"/>
    </row>
    <row r="146" spans="1:7" x14ac:dyDescent="0.2">
      <c r="A146" s="49">
        <v>1144</v>
      </c>
      <c r="B146" s="52"/>
      <c r="C146" s="49"/>
      <c r="D146" s="50"/>
      <c r="E146" s="50"/>
      <c r="F146" s="51"/>
    </row>
    <row r="147" spans="1:7" x14ac:dyDescent="0.2">
      <c r="A147" s="49">
        <v>1145</v>
      </c>
      <c r="B147" s="52"/>
      <c r="C147" s="49"/>
      <c r="D147" s="50"/>
      <c r="E147" s="50"/>
      <c r="F147" s="51"/>
    </row>
    <row r="148" spans="1:7" x14ac:dyDescent="0.2">
      <c r="A148" s="49">
        <v>1146</v>
      </c>
      <c r="B148" s="52"/>
      <c r="C148" s="49"/>
      <c r="D148" s="50"/>
      <c r="E148" s="50"/>
      <c r="F148" s="51"/>
    </row>
    <row r="149" spans="1:7" x14ac:dyDescent="0.2">
      <c r="A149" s="49">
        <v>1147</v>
      </c>
      <c r="B149" s="52"/>
      <c r="C149" s="49"/>
      <c r="D149" s="50"/>
      <c r="E149" s="50"/>
      <c r="F149" s="51"/>
    </row>
    <row r="150" spans="1:7" x14ac:dyDescent="0.2">
      <c r="A150" s="49">
        <v>1148</v>
      </c>
      <c r="B150" s="52" t="s">
        <v>304</v>
      </c>
      <c r="C150" s="49">
        <v>112</v>
      </c>
      <c r="D150" s="50" t="s">
        <v>49</v>
      </c>
      <c r="E150" s="50"/>
      <c r="F150" s="51">
        <v>34743</v>
      </c>
      <c r="G150" s="44" t="s">
        <v>323</v>
      </c>
    </row>
    <row r="151" spans="1:7" x14ac:dyDescent="0.2">
      <c r="A151" s="49">
        <v>1149</v>
      </c>
      <c r="B151" s="52"/>
      <c r="C151" s="49"/>
      <c r="D151" s="50"/>
      <c r="E151" s="50"/>
      <c r="F151" s="51"/>
    </row>
    <row r="152" spans="1:7" x14ac:dyDescent="0.2">
      <c r="A152" s="49">
        <v>1150</v>
      </c>
      <c r="B152" s="52"/>
      <c r="C152" s="49"/>
      <c r="D152" s="50"/>
      <c r="E152" s="50"/>
      <c r="F152" s="51"/>
    </row>
    <row r="153" spans="1:7" x14ac:dyDescent="0.2">
      <c r="A153" s="49">
        <v>1151</v>
      </c>
      <c r="B153" s="52" t="s">
        <v>156</v>
      </c>
      <c r="C153" s="49">
        <v>112</v>
      </c>
      <c r="D153" s="50" t="s">
        <v>49</v>
      </c>
      <c r="E153" s="50"/>
      <c r="F153" s="51">
        <v>34034</v>
      </c>
      <c r="G153" s="44" t="s">
        <v>323</v>
      </c>
    </row>
    <row r="154" spans="1:7" x14ac:dyDescent="0.2">
      <c r="A154" s="49">
        <v>1152</v>
      </c>
      <c r="B154" s="52" t="s">
        <v>305</v>
      </c>
      <c r="C154" s="49">
        <v>109</v>
      </c>
      <c r="D154" s="50" t="s">
        <v>274</v>
      </c>
      <c r="E154" s="50"/>
      <c r="F154" s="51">
        <v>24598</v>
      </c>
      <c r="G154" s="44" t="s">
        <v>323</v>
      </c>
    </row>
    <row r="155" spans="1:7" x14ac:dyDescent="0.2">
      <c r="A155" s="49">
        <v>1153</v>
      </c>
      <c r="B155" s="52"/>
      <c r="C155" s="49"/>
      <c r="D155" s="50"/>
      <c r="E155" s="50"/>
      <c r="F155" s="51"/>
    </row>
    <row r="156" spans="1:7" x14ac:dyDescent="0.2">
      <c r="A156" s="49">
        <v>1154</v>
      </c>
      <c r="B156" s="52" t="s">
        <v>157</v>
      </c>
      <c r="C156" s="49">
        <v>112</v>
      </c>
      <c r="D156" s="50" t="s">
        <v>49</v>
      </c>
      <c r="E156" s="50"/>
      <c r="F156" s="51">
        <v>22171</v>
      </c>
      <c r="G156" s="44" t="s">
        <v>323</v>
      </c>
    </row>
    <row r="157" spans="1:7" x14ac:dyDescent="0.2">
      <c r="A157" s="49">
        <v>1155</v>
      </c>
      <c r="B157" s="52"/>
      <c r="C157" s="49"/>
      <c r="D157" s="50"/>
      <c r="E157" s="50"/>
      <c r="F157" s="51"/>
    </row>
    <row r="158" spans="1:7" x14ac:dyDescent="0.2">
      <c r="A158" s="49">
        <v>1156</v>
      </c>
      <c r="B158" s="52" t="s">
        <v>158</v>
      </c>
      <c r="C158" s="49">
        <v>104</v>
      </c>
      <c r="D158" s="50" t="s">
        <v>357</v>
      </c>
      <c r="E158" s="50"/>
      <c r="F158" s="51">
        <v>21427</v>
      </c>
      <c r="G158" s="44" t="s">
        <v>323</v>
      </c>
    </row>
    <row r="159" spans="1:7" x14ac:dyDescent="0.2">
      <c r="A159" s="49">
        <v>1157</v>
      </c>
      <c r="B159" s="52"/>
      <c r="C159" s="49"/>
      <c r="D159" s="50"/>
      <c r="E159" s="50"/>
      <c r="F159" s="51"/>
    </row>
    <row r="160" spans="1:7" x14ac:dyDescent="0.2">
      <c r="A160" s="49">
        <v>1158</v>
      </c>
      <c r="B160" s="52" t="s">
        <v>159</v>
      </c>
      <c r="C160" s="49">
        <v>102</v>
      </c>
      <c r="D160" s="50" t="s">
        <v>350</v>
      </c>
      <c r="E160" s="50"/>
      <c r="F160" s="51">
        <v>17085</v>
      </c>
      <c r="G160" s="44" t="s">
        <v>323</v>
      </c>
    </row>
    <row r="161" spans="1:7" x14ac:dyDescent="0.2">
      <c r="A161" s="49">
        <v>1159</v>
      </c>
      <c r="B161" s="52"/>
      <c r="C161" s="49"/>
      <c r="D161" s="50"/>
      <c r="E161" s="50"/>
      <c r="F161" s="51"/>
    </row>
    <row r="162" spans="1:7" x14ac:dyDescent="0.2">
      <c r="A162" s="49">
        <v>1160</v>
      </c>
      <c r="B162" s="52" t="s">
        <v>160</v>
      </c>
      <c r="C162" s="49">
        <v>104</v>
      </c>
      <c r="D162" s="50" t="s">
        <v>357</v>
      </c>
      <c r="E162" s="50"/>
      <c r="F162" s="51">
        <v>13071</v>
      </c>
      <c r="G162" s="44" t="s">
        <v>323</v>
      </c>
    </row>
    <row r="163" spans="1:7" x14ac:dyDescent="0.2">
      <c r="A163" s="49">
        <v>1161</v>
      </c>
      <c r="B163" s="52"/>
      <c r="C163" s="49"/>
      <c r="D163" s="50"/>
      <c r="E163" s="50"/>
      <c r="F163" s="51"/>
    </row>
    <row r="164" spans="1:7" x14ac:dyDescent="0.2">
      <c r="A164" s="49">
        <v>1162</v>
      </c>
      <c r="B164" s="52"/>
      <c r="C164" s="49"/>
      <c r="D164" s="50"/>
      <c r="E164" s="50"/>
      <c r="F164" s="51"/>
    </row>
    <row r="165" spans="1:7" x14ac:dyDescent="0.2">
      <c r="A165" s="49">
        <v>1163</v>
      </c>
      <c r="B165" s="52" t="s">
        <v>161</v>
      </c>
      <c r="C165" s="49">
        <v>112</v>
      </c>
      <c r="D165" s="50" t="s">
        <v>49</v>
      </c>
      <c r="E165" s="50"/>
      <c r="F165" s="51">
        <v>32582</v>
      </c>
      <c r="G165" s="44" t="s">
        <v>323</v>
      </c>
    </row>
    <row r="166" spans="1:7" x14ac:dyDescent="0.2">
      <c r="A166" s="49">
        <v>1164</v>
      </c>
      <c r="B166" s="52"/>
      <c r="C166" s="49"/>
      <c r="D166" s="50"/>
      <c r="E166" s="50"/>
      <c r="F166" s="51"/>
    </row>
    <row r="167" spans="1:7" x14ac:dyDescent="0.2">
      <c r="A167" s="49">
        <v>1165</v>
      </c>
      <c r="B167" s="52" t="s">
        <v>162</v>
      </c>
      <c r="C167" s="49">
        <v>102</v>
      </c>
      <c r="D167" s="50" t="s">
        <v>350</v>
      </c>
      <c r="E167" s="50"/>
      <c r="F167" s="51">
        <v>13807</v>
      </c>
      <c r="G167" s="44" t="s">
        <v>323</v>
      </c>
    </row>
    <row r="168" spans="1:7" x14ac:dyDescent="0.2">
      <c r="A168" s="49">
        <v>1166</v>
      </c>
      <c r="B168" s="52" t="s">
        <v>163</v>
      </c>
      <c r="C168" s="49">
        <v>104</v>
      </c>
      <c r="D168" s="50" t="s">
        <v>357</v>
      </c>
      <c r="E168" s="50"/>
      <c r="F168" s="51">
        <v>19129</v>
      </c>
      <c r="G168" s="44" t="s">
        <v>323</v>
      </c>
    </row>
    <row r="169" spans="1:7" x14ac:dyDescent="0.2">
      <c r="A169" s="49">
        <v>1167</v>
      </c>
      <c r="B169" s="52" t="s">
        <v>306</v>
      </c>
      <c r="C169" s="49">
        <v>114</v>
      </c>
      <c r="D169" s="50" t="s">
        <v>353</v>
      </c>
      <c r="E169" s="50"/>
      <c r="F169" s="51">
        <v>24095</v>
      </c>
      <c r="G169" s="44" t="s">
        <v>323</v>
      </c>
    </row>
    <row r="170" spans="1:7" x14ac:dyDescent="0.2">
      <c r="A170" s="49">
        <v>1168</v>
      </c>
      <c r="B170" s="52" t="s">
        <v>307</v>
      </c>
      <c r="C170" s="49">
        <v>112</v>
      </c>
      <c r="D170" s="50" t="s">
        <v>49</v>
      </c>
      <c r="E170" s="50"/>
      <c r="F170" s="51">
        <v>34704</v>
      </c>
      <c r="G170" s="44" t="s">
        <v>323</v>
      </c>
    </row>
    <row r="171" spans="1:7" x14ac:dyDescent="0.2">
      <c r="A171" s="49">
        <v>1169</v>
      </c>
      <c r="B171" s="52" t="s">
        <v>164</v>
      </c>
      <c r="C171" s="49">
        <v>104</v>
      </c>
      <c r="D171" s="50" t="s">
        <v>357</v>
      </c>
      <c r="E171" s="50"/>
      <c r="F171" s="51">
        <v>16321</v>
      </c>
      <c r="G171" s="44" t="s">
        <v>323</v>
      </c>
    </row>
    <row r="172" spans="1:7" x14ac:dyDescent="0.2">
      <c r="A172" s="49">
        <v>1170</v>
      </c>
      <c r="B172" s="52" t="s">
        <v>165</v>
      </c>
      <c r="C172" s="49">
        <v>112</v>
      </c>
      <c r="D172" s="50" t="s">
        <v>49</v>
      </c>
      <c r="E172" s="50"/>
      <c r="F172" s="51">
        <v>26206</v>
      </c>
      <c r="G172" s="44" t="s">
        <v>323</v>
      </c>
    </row>
    <row r="173" spans="1:7" x14ac:dyDescent="0.2">
      <c r="A173" s="49">
        <v>1171</v>
      </c>
      <c r="B173" s="52"/>
      <c r="C173" s="49"/>
      <c r="D173" s="50"/>
      <c r="E173" s="50"/>
      <c r="F173" s="51"/>
    </row>
    <row r="174" spans="1:7" x14ac:dyDescent="0.2">
      <c r="A174" s="49">
        <v>1172</v>
      </c>
      <c r="B174" s="52"/>
      <c r="C174" s="49"/>
      <c r="D174" s="50"/>
      <c r="E174" s="50"/>
      <c r="F174" s="51"/>
    </row>
    <row r="175" spans="1:7" x14ac:dyDescent="0.2">
      <c r="A175" s="49">
        <v>1173</v>
      </c>
      <c r="B175" s="52"/>
      <c r="C175" s="49"/>
      <c r="D175" s="50"/>
      <c r="E175" s="50"/>
      <c r="F175" s="51"/>
    </row>
    <row r="176" spans="1:7" x14ac:dyDescent="0.2">
      <c r="A176" s="49">
        <v>1174</v>
      </c>
      <c r="B176" s="52" t="s">
        <v>166</v>
      </c>
      <c r="C176" s="49">
        <v>102</v>
      </c>
      <c r="D176" s="50" t="s">
        <v>350</v>
      </c>
      <c r="E176" s="50"/>
      <c r="F176" s="51">
        <v>14840</v>
      </c>
      <c r="G176" s="44" t="s">
        <v>323</v>
      </c>
    </row>
    <row r="177" spans="1:7" x14ac:dyDescent="0.2">
      <c r="A177" s="49">
        <v>1175</v>
      </c>
      <c r="B177" s="52" t="s">
        <v>167</v>
      </c>
      <c r="C177" s="49">
        <v>102</v>
      </c>
      <c r="D177" s="50" t="s">
        <v>350</v>
      </c>
      <c r="E177" s="50"/>
      <c r="F177" s="51">
        <v>19085</v>
      </c>
      <c r="G177" s="44" t="s">
        <v>327</v>
      </c>
    </row>
    <row r="178" spans="1:7" x14ac:dyDescent="0.2">
      <c r="A178" s="49">
        <v>1176</v>
      </c>
      <c r="B178" s="52" t="s">
        <v>168</v>
      </c>
      <c r="C178" s="49">
        <v>102</v>
      </c>
      <c r="D178" s="50" t="s">
        <v>350</v>
      </c>
      <c r="E178" s="50"/>
      <c r="F178" s="51">
        <v>20489</v>
      </c>
      <c r="G178" s="44" t="s">
        <v>323</v>
      </c>
    </row>
    <row r="179" spans="1:7" x14ac:dyDescent="0.2">
      <c r="A179" s="49">
        <v>1177</v>
      </c>
      <c r="B179" s="52"/>
      <c r="C179" s="49"/>
      <c r="D179" s="50"/>
      <c r="E179" s="50"/>
      <c r="F179" s="51"/>
    </row>
    <row r="180" spans="1:7" x14ac:dyDescent="0.2">
      <c r="A180" s="49">
        <v>1178</v>
      </c>
      <c r="B180" s="52"/>
      <c r="C180" s="49"/>
      <c r="D180" s="50"/>
      <c r="E180" s="50"/>
      <c r="F180" s="51"/>
    </row>
    <row r="181" spans="1:7" x14ac:dyDescent="0.2">
      <c r="A181" s="49">
        <v>1179</v>
      </c>
      <c r="B181" s="52" t="s">
        <v>169</v>
      </c>
      <c r="C181" s="49">
        <v>108</v>
      </c>
      <c r="D181" s="50" t="s">
        <v>359</v>
      </c>
      <c r="E181" s="50"/>
      <c r="F181" s="51">
        <v>24365</v>
      </c>
      <c r="G181" s="44" t="s">
        <v>323</v>
      </c>
    </row>
    <row r="182" spans="1:7" x14ac:dyDescent="0.2">
      <c r="A182" s="49">
        <v>1180</v>
      </c>
      <c r="B182" s="52" t="s">
        <v>170</v>
      </c>
      <c r="C182" s="49">
        <v>107</v>
      </c>
      <c r="D182" s="50" t="s">
        <v>355</v>
      </c>
      <c r="E182" s="50"/>
      <c r="F182" s="51">
        <v>23863</v>
      </c>
      <c r="G182" s="44" t="s">
        <v>325</v>
      </c>
    </row>
    <row r="183" spans="1:7" x14ac:dyDescent="0.2">
      <c r="A183" s="49">
        <v>1181</v>
      </c>
      <c r="B183" s="52" t="s">
        <v>171</v>
      </c>
      <c r="C183" s="49">
        <v>108</v>
      </c>
      <c r="D183" s="50" t="s">
        <v>359</v>
      </c>
      <c r="E183" s="50"/>
      <c r="F183" s="51">
        <v>29780</v>
      </c>
      <c r="G183" s="44" t="s">
        <v>323</v>
      </c>
    </row>
    <row r="184" spans="1:7" x14ac:dyDescent="0.2">
      <c r="A184" s="49">
        <v>1182</v>
      </c>
      <c r="B184" s="52"/>
      <c r="C184" s="49"/>
      <c r="D184" s="50"/>
      <c r="E184" s="50"/>
      <c r="F184" s="51"/>
    </row>
    <row r="185" spans="1:7" x14ac:dyDescent="0.2">
      <c r="A185" s="49">
        <v>1183</v>
      </c>
      <c r="B185" s="52"/>
      <c r="C185" s="49"/>
      <c r="D185" s="50"/>
      <c r="E185" s="50"/>
      <c r="F185" s="51"/>
    </row>
    <row r="186" spans="1:7" x14ac:dyDescent="0.2">
      <c r="A186" s="49">
        <v>1184</v>
      </c>
      <c r="B186" s="52"/>
      <c r="C186" s="49"/>
      <c r="D186" s="50"/>
      <c r="E186" s="50"/>
      <c r="F186" s="51"/>
    </row>
    <row r="187" spans="1:7" x14ac:dyDescent="0.2">
      <c r="A187" s="49">
        <v>1185</v>
      </c>
      <c r="B187" s="52" t="s">
        <v>172</v>
      </c>
      <c r="C187" s="49">
        <v>108</v>
      </c>
      <c r="D187" s="50" t="s">
        <v>359</v>
      </c>
      <c r="E187" s="50"/>
      <c r="F187" s="51">
        <v>20329</v>
      </c>
      <c r="G187" s="44" t="s">
        <v>323</v>
      </c>
    </row>
    <row r="188" spans="1:7" x14ac:dyDescent="0.2">
      <c r="A188" s="49">
        <v>1186</v>
      </c>
      <c r="B188" s="52"/>
      <c r="C188" s="49"/>
      <c r="D188" s="50"/>
      <c r="E188" s="50"/>
      <c r="F188" s="51"/>
    </row>
    <row r="189" spans="1:7" x14ac:dyDescent="0.2">
      <c r="A189" s="49">
        <v>1187</v>
      </c>
      <c r="B189" s="52" t="s">
        <v>173</v>
      </c>
      <c r="C189" s="49">
        <v>108</v>
      </c>
      <c r="D189" s="50" t="s">
        <v>359</v>
      </c>
      <c r="E189" s="50"/>
      <c r="F189" s="51">
        <v>23044</v>
      </c>
      <c r="G189" s="44" t="s">
        <v>323</v>
      </c>
    </row>
    <row r="190" spans="1:7" x14ac:dyDescent="0.2">
      <c r="A190" s="49">
        <v>1188</v>
      </c>
      <c r="B190" s="52" t="s">
        <v>174</v>
      </c>
      <c r="C190" s="49">
        <v>108</v>
      </c>
      <c r="D190" s="50" t="s">
        <v>359</v>
      </c>
      <c r="E190" s="50"/>
      <c r="F190" s="51">
        <v>19797</v>
      </c>
      <c r="G190" s="44" t="s">
        <v>323</v>
      </c>
    </row>
    <row r="191" spans="1:7" x14ac:dyDescent="0.2">
      <c r="A191" s="49">
        <v>1189</v>
      </c>
      <c r="B191" s="52" t="s">
        <v>175</v>
      </c>
      <c r="C191" s="49">
        <v>102</v>
      </c>
      <c r="D191" s="50" t="s">
        <v>350</v>
      </c>
      <c r="E191" s="50"/>
      <c r="F191" s="51">
        <v>19877</v>
      </c>
      <c r="G191" s="44" t="s">
        <v>323</v>
      </c>
    </row>
    <row r="192" spans="1:7" x14ac:dyDescent="0.2">
      <c r="A192" s="49">
        <v>1190</v>
      </c>
      <c r="B192" s="52" t="s">
        <v>176</v>
      </c>
      <c r="C192" s="49">
        <v>102</v>
      </c>
      <c r="D192" s="50" t="s">
        <v>350</v>
      </c>
      <c r="E192" s="50"/>
      <c r="F192" s="51">
        <v>20949</v>
      </c>
      <c r="G192" s="44" t="s">
        <v>323</v>
      </c>
    </row>
    <row r="193" spans="1:7" x14ac:dyDescent="0.2">
      <c r="A193" s="49">
        <v>1191</v>
      </c>
      <c r="B193" s="52" t="s">
        <v>367</v>
      </c>
      <c r="C193" s="49">
        <v>109</v>
      </c>
      <c r="D193" s="50" t="s">
        <v>274</v>
      </c>
      <c r="E193" s="50"/>
      <c r="F193" s="51">
        <v>30242</v>
      </c>
      <c r="G193" s="44" t="s">
        <v>323</v>
      </c>
    </row>
    <row r="194" spans="1:7" x14ac:dyDescent="0.2">
      <c r="A194" s="49">
        <v>1192</v>
      </c>
      <c r="B194" s="52"/>
      <c r="C194" s="49"/>
      <c r="D194" s="50"/>
      <c r="E194" s="50"/>
      <c r="F194" s="51"/>
    </row>
    <row r="195" spans="1:7" x14ac:dyDescent="0.2">
      <c r="A195" s="49">
        <v>1193</v>
      </c>
      <c r="B195" s="52"/>
      <c r="C195" s="49"/>
      <c r="D195" s="50"/>
      <c r="E195" s="50"/>
      <c r="F195" s="51"/>
    </row>
    <row r="196" spans="1:7" x14ac:dyDescent="0.2">
      <c r="A196" s="49">
        <v>1194</v>
      </c>
      <c r="B196" s="52"/>
      <c r="C196" s="49"/>
      <c r="D196" s="50"/>
      <c r="E196" s="50"/>
      <c r="F196" s="51"/>
    </row>
    <row r="197" spans="1:7" x14ac:dyDescent="0.2">
      <c r="A197" s="49">
        <v>1195</v>
      </c>
      <c r="B197" s="52"/>
      <c r="C197" s="49"/>
      <c r="D197" s="50"/>
      <c r="E197" s="50"/>
      <c r="F197" s="51"/>
    </row>
    <row r="198" spans="1:7" x14ac:dyDescent="0.2">
      <c r="A198" s="49">
        <v>1196</v>
      </c>
      <c r="B198" s="52"/>
      <c r="C198" s="49"/>
      <c r="D198" s="50"/>
      <c r="E198" s="50"/>
      <c r="F198" s="51"/>
    </row>
    <row r="199" spans="1:7" x14ac:dyDescent="0.2">
      <c r="A199" s="49">
        <v>1197</v>
      </c>
      <c r="B199" s="52" t="s">
        <v>177</v>
      </c>
      <c r="C199" s="49">
        <v>107</v>
      </c>
      <c r="D199" s="50" t="s">
        <v>355</v>
      </c>
      <c r="E199" s="50"/>
      <c r="F199" s="51">
        <v>24014</v>
      </c>
      <c r="G199" s="44" t="s">
        <v>323</v>
      </c>
    </row>
    <row r="200" spans="1:7" x14ac:dyDescent="0.2">
      <c r="A200" s="49">
        <v>1198</v>
      </c>
      <c r="B200" s="52"/>
      <c r="C200" s="49"/>
      <c r="D200" s="50"/>
      <c r="E200" s="50"/>
      <c r="F200" s="51"/>
    </row>
    <row r="201" spans="1:7" x14ac:dyDescent="0.2">
      <c r="A201" s="49">
        <v>1199</v>
      </c>
      <c r="B201" s="52"/>
      <c r="C201" s="49"/>
      <c r="D201" s="50"/>
      <c r="E201" s="50"/>
      <c r="F201" s="51"/>
    </row>
    <row r="202" spans="1:7" x14ac:dyDescent="0.2">
      <c r="A202" s="49">
        <v>1200</v>
      </c>
      <c r="B202" s="52"/>
      <c r="C202" s="49"/>
      <c r="D202" s="50"/>
      <c r="E202" s="50"/>
      <c r="F202" s="51"/>
    </row>
    <row r="203" spans="1:7" x14ac:dyDescent="0.2">
      <c r="A203" s="49">
        <v>1201</v>
      </c>
      <c r="B203" s="52"/>
      <c r="C203" s="49"/>
      <c r="D203" s="50"/>
      <c r="E203" s="50"/>
      <c r="F203" s="51"/>
    </row>
    <row r="204" spans="1:7" x14ac:dyDescent="0.2">
      <c r="A204" s="49">
        <v>1202</v>
      </c>
      <c r="B204" s="52"/>
      <c r="C204" s="49"/>
      <c r="D204" s="50"/>
      <c r="E204" s="50"/>
      <c r="F204" s="51"/>
    </row>
    <row r="205" spans="1:7" x14ac:dyDescent="0.2">
      <c r="A205" s="49">
        <v>1203</v>
      </c>
      <c r="B205" s="52"/>
      <c r="C205" s="49"/>
      <c r="D205" s="50"/>
      <c r="E205" s="50"/>
      <c r="F205" s="51"/>
    </row>
    <row r="206" spans="1:7" x14ac:dyDescent="0.2">
      <c r="A206" s="49">
        <v>1204</v>
      </c>
      <c r="B206" s="52" t="s">
        <v>178</v>
      </c>
      <c r="C206" s="49">
        <v>107</v>
      </c>
      <c r="D206" s="50" t="s">
        <v>355</v>
      </c>
      <c r="E206" s="50"/>
      <c r="F206" s="51">
        <v>18377</v>
      </c>
      <c r="G206" s="44" t="s">
        <v>323</v>
      </c>
    </row>
    <row r="207" spans="1:7" x14ac:dyDescent="0.2">
      <c r="A207" s="49">
        <v>1205</v>
      </c>
      <c r="B207" s="52"/>
      <c r="C207" s="49"/>
      <c r="D207" s="50"/>
      <c r="E207" s="50"/>
      <c r="F207" s="51"/>
    </row>
    <row r="208" spans="1:7" x14ac:dyDescent="0.2">
      <c r="A208" s="49">
        <v>1206</v>
      </c>
      <c r="B208" s="52" t="s">
        <v>179</v>
      </c>
      <c r="C208" s="49">
        <v>112</v>
      </c>
      <c r="D208" s="50" t="s">
        <v>49</v>
      </c>
      <c r="E208" s="50"/>
      <c r="F208" s="51">
        <v>15255</v>
      </c>
      <c r="G208" s="44" t="s">
        <v>323</v>
      </c>
    </row>
    <row r="209" spans="1:7" x14ac:dyDescent="0.2">
      <c r="A209" s="49">
        <v>1207</v>
      </c>
      <c r="B209" s="52" t="s">
        <v>180</v>
      </c>
      <c r="C209" s="49">
        <v>106</v>
      </c>
      <c r="D209" s="50" t="s">
        <v>349</v>
      </c>
      <c r="E209" s="50"/>
      <c r="F209" s="51">
        <v>27699</v>
      </c>
      <c r="G209" s="44" t="s">
        <v>323</v>
      </c>
    </row>
    <row r="210" spans="1:7" x14ac:dyDescent="0.2">
      <c r="A210" s="49">
        <v>1208</v>
      </c>
      <c r="B210" s="52" t="s">
        <v>181</v>
      </c>
      <c r="C210" s="49">
        <v>107</v>
      </c>
      <c r="D210" s="50" t="s">
        <v>355</v>
      </c>
      <c r="E210" s="50"/>
      <c r="F210" s="51">
        <v>21806</v>
      </c>
      <c r="G210" s="44" t="s">
        <v>325</v>
      </c>
    </row>
    <row r="211" spans="1:7" x14ac:dyDescent="0.2">
      <c r="A211" s="49">
        <v>1209</v>
      </c>
      <c r="B211" s="52"/>
      <c r="C211" s="49"/>
      <c r="D211" s="50"/>
      <c r="E211" s="50"/>
      <c r="F211" s="51"/>
    </row>
    <row r="212" spans="1:7" x14ac:dyDescent="0.2">
      <c r="A212" s="49">
        <v>1210</v>
      </c>
      <c r="B212" s="52"/>
      <c r="C212" s="49"/>
      <c r="D212" s="50"/>
      <c r="E212" s="50"/>
      <c r="F212" s="51"/>
    </row>
    <row r="213" spans="1:7" x14ac:dyDescent="0.2">
      <c r="A213" s="49">
        <v>1211</v>
      </c>
      <c r="B213" s="52"/>
      <c r="C213" s="49"/>
      <c r="D213" s="50"/>
      <c r="E213" s="50"/>
      <c r="F213" s="51"/>
    </row>
    <row r="214" spans="1:7" x14ac:dyDescent="0.2">
      <c r="A214" s="49">
        <v>1212</v>
      </c>
      <c r="B214" s="52"/>
      <c r="C214" s="49"/>
      <c r="D214" s="50"/>
      <c r="E214" s="50"/>
      <c r="F214" s="51"/>
    </row>
    <row r="215" spans="1:7" x14ac:dyDescent="0.2">
      <c r="A215" s="49">
        <v>1213</v>
      </c>
      <c r="B215" s="52" t="s">
        <v>182</v>
      </c>
      <c r="C215" s="49">
        <v>104</v>
      </c>
      <c r="D215" s="50" t="s">
        <v>357</v>
      </c>
      <c r="E215" s="50"/>
      <c r="F215" s="51">
        <v>18745</v>
      </c>
      <c r="G215" s="44" t="s">
        <v>323</v>
      </c>
    </row>
    <row r="216" spans="1:7" x14ac:dyDescent="0.2">
      <c r="A216" s="49">
        <v>1214</v>
      </c>
      <c r="B216" s="52" t="s">
        <v>183</v>
      </c>
      <c r="C216" s="49">
        <v>104</v>
      </c>
      <c r="D216" s="50" t="s">
        <v>357</v>
      </c>
      <c r="E216" s="50"/>
      <c r="F216" s="51">
        <v>18304</v>
      </c>
      <c r="G216" s="44" t="s">
        <v>323</v>
      </c>
    </row>
    <row r="217" spans="1:7" x14ac:dyDescent="0.2">
      <c r="A217" s="49">
        <v>1215</v>
      </c>
      <c r="B217" s="52"/>
      <c r="C217" s="49"/>
      <c r="D217" s="50"/>
      <c r="E217" s="50"/>
      <c r="F217" s="51"/>
    </row>
    <row r="218" spans="1:7" x14ac:dyDescent="0.2">
      <c r="A218" s="49">
        <v>1216</v>
      </c>
      <c r="B218" s="52" t="s">
        <v>184</v>
      </c>
      <c r="C218" s="49">
        <v>114</v>
      </c>
      <c r="D218" s="50" t="s">
        <v>353</v>
      </c>
      <c r="E218" s="50"/>
      <c r="F218" s="51">
        <v>20443</v>
      </c>
      <c r="G218" s="44" t="s">
        <v>323</v>
      </c>
    </row>
    <row r="219" spans="1:7" x14ac:dyDescent="0.2">
      <c r="A219" s="49">
        <v>1217</v>
      </c>
      <c r="B219" s="52" t="s">
        <v>185</v>
      </c>
      <c r="C219" s="49">
        <v>114</v>
      </c>
      <c r="D219" s="50" t="s">
        <v>353</v>
      </c>
      <c r="E219" s="50"/>
      <c r="F219" s="51">
        <v>25937</v>
      </c>
      <c r="G219" s="44" t="s">
        <v>323</v>
      </c>
    </row>
    <row r="220" spans="1:7" x14ac:dyDescent="0.2">
      <c r="A220" s="49">
        <v>1218</v>
      </c>
      <c r="B220" s="52"/>
      <c r="C220" s="49"/>
      <c r="D220" s="50"/>
      <c r="E220" s="50"/>
      <c r="F220" s="51"/>
    </row>
    <row r="221" spans="1:7" x14ac:dyDescent="0.2">
      <c r="A221" s="49">
        <v>1219</v>
      </c>
      <c r="B221" s="52"/>
      <c r="C221" s="49"/>
      <c r="D221" s="50"/>
      <c r="E221" s="50"/>
      <c r="F221" s="51"/>
    </row>
    <row r="222" spans="1:7" x14ac:dyDescent="0.2">
      <c r="A222" s="49">
        <v>1220</v>
      </c>
      <c r="B222" s="52"/>
      <c r="C222" s="49"/>
      <c r="D222" s="50"/>
      <c r="E222" s="50"/>
      <c r="F222" s="51"/>
    </row>
    <row r="223" spans="1:7" x14ac:dyDescent="0.2">
      <c r="A223" s="49">
        <v>1221</v>
      </c>
      <c r="B223" s="52"/>
      <c r="C223" s="49"/>
      <c r="D223" s="50"/>
      <c r="E223" s="50"/>
      <c r="F223" s="51"/>
    </row>
    <row r="224" spans="1:7" x14ac:dyDescent="0.2">
      <c r="A224" s="49">
        <v>1222</v>
      </c>
      <c r="B224" s="52"/>
      <c r="C224" s="49"/>
      <c r="D224" s="50"/>
      <c r="E224" s="50"/>
      <c r="F224" s="51"/>
    </row>
    <row r="225" spans="1:7" x14ac:dyDescent="0.2">
      <c r="A225" s="49">
        <v>1223</v>
      </c>
      <c r="B225" s="52" t="s">
        <v>186</v>
      </c>
      <c r="C225" s="49">
        <v>104</v>
      </c>
      <c r="D225" s="50" t="s">
        <v>357</v>
      </c>
      <c r="E225" s="50"/>
      <c r="F225" s="51">
        <v>19501</v>
      </c>
      <c r="G225" s="44" t="s">
        <v>328</v>
      </c>
    </row>
    <row r="226" spans="1:7" x14ac:dyDescent="0.2">
      <c r="A226" s="49">
        <v>1224</v>
      </c>
      <c r="B226" s="52" t="s">
        <v>368</v>
      </c>
      <c r="C226" s="49">
        <v>112</v>
      </c>
      <c r="D226" s="50" t="s">
        <v>49</v>
      </c>
      <c r="E226" s="50"/>
      <c r="F226" s="51">
        <v>33721</v>
      </c>
      <c r="G226" s="44" t="s">
        <v>323</v>
      </c>
    </row>
    <row r="227" spans="1:7" x14ac:dyDescent="0.2">
      <c r="A227" s="49">
        <v>1225</v>
      </c>
      <c r="B227" s="52"/>
      <c r="C227" s="49"/>
      <c r="D227" s="50"/>
      <c r="E227" s="50"/>
      <c r="F227" s="51"/>
    </row>
    <row r="228" spans="1:7" x14ac:dyDescent="0.2">
      <c r="A228" s="49">
        <v>1226</v>
      </c>
      <c r="B228" s="52" t="s">
        <v>187</v>
      </c>
      <c r="C228" s="49">
        <v>101</v>
      </c>
      <c r="D228" s="50" t="s">
        <v>78</v>
      </c>
      <c r="E228" s="50"/>
      <c r="F228" s="51">
        <v>33343</v>
      </c>
      <c r="G228" s="44" t="s">
        <v>323</v>
      </c>
    </row>
    <row r="229" spans="1:7" x14ac:dyDescent="0.2">
      <c r="A229" s="49">
        <v>1227</v>
      </c>
      <c r="B229" s="52" t="s">
        <v>188</v>
      </c>
      <c r="C229" s="49">
        <v>101</v>
      </c>
      <c r="D229" s="50" t="s">
        <v>78</v>
      </c>
      <c r="E229" s="50"/>
      <c r="F229" s="51">
        <v>34711</v>
      </c>
      <c r="G229" s="44" t="s">
        <v>323</v>
      </c>
    </row>
    <row r="230" spans="1:7" x14ac:dyDescent="0.2">
      <c r="A230" s="49">
        <v>1228</v>
      </c>
      <c r="B230" s="52" t="s">
        <v>189</v>
      </c>
      <c r="C230" s="49">
        <v>102</v>
      </c>
      <c r="D230" s="50" t="s">
        <v>350</v>
      </c>
      <c r="E230" s="50"/>
      <c r="F230" s="51">
        <v>19324</v>
      </c>
      <c r="G230" s="44" t="s">
        <v>323</v>
      </c>
    </row>
    <row r="231" spans="1:7" x14ac:dyDescent="0.2">
      <c r="A231" s="49">
        <v>1229</v>
      </c>
      <c r="B231" s="52"/>
      <c r="C231" s="49"/>
      <c r="D231" s="50"/>
      <c r="E231" s="50"/>
      <c r="F231" s="51"/>
    </row>
    <row r="232" spans="1:7" x14ac:dyDescent="0.2">
      <c r="A232" s="49">
        <v>1230</v>
      </c>
      <c r="B232" s="52" t="s">
        <v>369</v>
      </c>
      <c r="C232" s="49">
        <v>106</v>
      </c>
      <c r="D232" s="50" t="s">
        <v>349</v>
      </c>
      <c r="E232" s="50"/>
      <c r="F232" s="51">
        <v>20291</v>
      </c>
      <c r="G232" s="44" t="s">
        <v>323</v>
      </c>
    </row>
    <row r="233" spans="1:7" x14ac:dyDescent="0.2">
      <c r="A233" s="49">
        <v>1231</v>
      </c>
      <c r="B233" s="52" t="s">
        <v>190</v>
      </c>
      <c r="C233" s="49">
        <v>101</v>
      </c>
      <c r="D233" s="50" t="s">
        <v>78</v>
      </c>
      <c r="E233" s="50"/>
      <c r="F233" s="51">
        <v>23925</v>
      </c>
      <c r="G233" s="44" t="s">
        <v>323</v>
      </c>
    </row>
    <row r="234" spans="1:7" x14ac:dyDescent="0.2">
      <c r="A234" s="49">
        <v>1232</v>
      </c>
      <c r="B234" s="52" t="s">
        <v>370</v>
      </c>
      <c r="C234" s="49">
        <v>106</v>
      </c>
      <c r="D234" s="50" t="s">
        <v>349</v>
      </c>
      <c r="E234" s="50"/>
      <c r="F234" s="51">
        <v>20541</v>
      </c>
      <c r="G234" s="44" t="s">
        <v>323</v>
      </c>
    </row>
    <row r="235" spans="1:7" x14ac:dyDescent="0.2">
      <c r="A235" s="49">
        <v>1233</v>
      </c>
      <c r="B235" s="52" t="s">
        <v>191</v>
      </c>
      <c r="C235" s="49">
        <v>114</v>
      </c>
      <c r="D235" s="50" t="s">
        <v>353</v>
      </c>
      <c r="E235" s="50"/>
      <c r="F235" s="51">
        <v>30747</v>
      </c>
      <c r="G235" s="44" t="s">
        <v>323</v>
      </c>
    </row>
    <row r="236" spans="1:7" x14ac:dyDescent="0.2">
      <c r="A236" s="49">
        <v>1234</v>
      </c>
      <c r="B236" s="52"/>
      <c r="C236" s="49"/>
      <c r="D236" s="50"/>
      <c r="E236" s="50"/>
      <c r="F236" s="51"/>
    </row>
    <row r="237" spans="1:7" x14ac:dyDescent="0.2">
      <c r="A237" s="49">
        <v>1235</v>
      </c>
      <c r="B237" s="52"/>
      <c r="C237" s="49"/>
      <c r="D237" s="50"/>
      <c r="E237" s="50"/>
      <c r="F237" s="51"/>
    </row>
    <row r="238" spans="1:7" x14ac:dyDescent="0.2">
      <c r="A238" s="49">
        <v>1236</v>
      </c>
      <c r="B238" s="52"/>
      <c r="C238" s="49"/>
      <c r="D238" s="50"/>
      <c r="E238" s="50"/>
      <c r="F238" s="51"/>
    </row>
    <row r="239" spans="1:7" x14ac:dyDescent="0.2">
      <c r="A239" s="49">
        <v>1237</v>
      </c>
      <c r="B239" s="52" t="s">
        <v>192</v>
      </c>
      <c r="C239" s="49">
        <v>114</v>
      </c>
      <c r="D239" s="50" t="s">
        <v>353</v>
      </c>
      <c r="E239" s="50"/>
      <c r="F239" s="51">
        <v>35013</v>
      </c>
      <c r="G239" s="44" t="s">
        <v>323</v>
      </c>
    </row>
    <row r="240" spans="1:7" x14ac:dyDescent="0.2">
      <c r="A240" s="49">
        <v>1238</v>
      </c>
      <c r="B240" s="52" t="s">
        <v>193</v>
      </c>
      <c r="C240" s="49">
        <v>114</v>
      </c>
      <c r="D240" s="50" t="s">
        <v>353</v>
      </c>
      <c r="E240" s="50"/>
      <c r="F240" s="51">
        <v>36074</v>
      </c>
      <c r="G240" s="44" t="s">
        <v>323</v>
      </c>
    </row>
    <row r="241" spans="1:7" x14ac:dyDescent="0.2">
      <c r="A241" s="49">
        <v>1239</v>
      </c>
      <c r="B241" s="52" t="s">
        <v>194</v>
      </c>
      <c r="C241" s="49">
        <v>114</v>
      </c>
      <c r="D241" s="50" t="s">
        <v>353</v>
      </c>
      <c r="E241" s="50"/>
      <c r="F241" s="51">
        <v>17319</v>
      </c>
      <c r="G241" s="44" t="s">
        <v>323</v>
      </c>
    </row>
    <row r="242" spans="1:7" x14ac:dyDescent="0.2">
      <c r="A242" s="49">
        <v>1240</v>
      </c>
      <c r="B242" s="52"/>
      <c r="C242" s="49"/>
      <c r="D242" s="50"/>
      <c r="E242" s="50"/>
      <c r="F242" s="51"/>
    </row>
    <row r="243" spans="1:7" x14ac:dyDescent="0.2">
      <c r="A243" s="49">
        <v>1241</v>
      </c>
      <c r="B243" s="52" t="s">
        <v>195</v>
      </c>
      <c r="C243" s="49">
        <v>114</v>
      </c>
      <c r="D243" s="50" t="s">
        <v>353</v>
      </c>
      <c r="E243" s="50"/>
      <c r="F243" s="51">
        <v>22010</v>
      </c>
      <c r="G243" s="44" t="s">
        <v>323</v>
      </c>
    </row>
    <row r="244" spans="1:7" x14ac:dyDescent="0.2">
      <c r="A244" s="49">
        <v>1242</v>
      </c>
      <c r="B244" s="52"/>
      <c r="C244" s="49"/>
      <c r="D244" s="50"/>
      <c r="E244" s="50"/>
      <c r="F244" s="51"/>
    </row>
    <row r="245" spans="1:7" x14ac:dyDescent="0.2">
      <c r="A245" s="49">
        <v>1243</v>
      </c>
      <c r="B245" s="52"/>
      <c r="C245" s="49"/>
      <c r="D245" s="50"/>
      <c r="E245" s="50"/>
      <c r="F245" s="51"/>
    </row>
    <row r="246" spans="1:7" x14ac:dyDescent="0.2">
      <c r="A246" s="49">
        <v>1244</v>
      </c>
      <c r="B246" s="52"/>
      <c r="C246" s="49"/>
      <c r="D246" s="50"/>
      <c r="E246" s="50"/>
      <c r="F246" s="51"/>
    </row>
    <row r="247" spans="1:7" x14ac:dyDescent="0.2">
      <c r="A247" s="49">
        <v>1245</v>
      </c>
      <c r="B247" s="52" t="s">
        <v>196</v>
      </c>
      <c r="C247" s="49">
        <v>114</v>
      </c>
      <c r="D247" s="50" t="s">
        <v>353</v>
      </c>
      <c r="E247" s="50"/>
      <c r="F247" s="51">
        <v>25060</v>
      </c>
      <c r="G247" s="44" t="s">
        <v>323</v>
      </c>
    </row>
    <row r="248" spans="1:7" x14ac:dyDescent="0.2">
      <c r="A248" s="49">
        <v>1246</v>
      </c>
      <c r="B248" s="52" t="s">
        <v>371</v>
      </c>
      <c r="C248" s="49">
        <v>114</v>
      </c>
      <c r="D248" s="50" t="s">
        <v>353</v>
      </c>
      <c r="E248" s="50"/>
      <c r="F248" s="51">
        <v>15578</v>
      </c>
      <c r="G248" s="44" t="s">
        <v>323</v>
      </c>
    </row>
    <row r="249" spans="1:7" x14ac:dyDescent="0.2">
      <c r="A249" s="49">
        <v>1247</v>
      </c>
      <c r="B249" s="52" t="s">
        <v>197</v>
      </c>
      <c r="C249" s="49">
        <v>114</v>
      </c>
      <c r="D249" s="50" t="s">
        <v>353</v>
      </c>
      <c r="E249" s="50"/>
      <c r="F249" s="51">
        <v>20426</v>
      </c>
      <c r="G249" s="44" t="s">
        <v>323</v>
      </c>
    </row>
    <row r="250" spans="1:7" x14ac:dyDescent="0.2">
      <c r="A250" s="49">
        <v>1248</v>
      </c>
      <c r="B250" s="52"/>
      <c r="C250" s="49"/>
      <c r="D250" s="50"/>
      <c r="E250" s="50"/>
      <c r="F250" s="51"/>
    </row>
    <row r="251" spans="1:7" x14ac:dyDescent="0.2">
      <c r="A251" s="49">
        <v>1249</v>
      </c>
      <c r="B251" s="52"/>
      <c r="C251" s="49"/>
      <c r="D251" s="50"/>
      <c r="E251" s="50"/>
      <c r="F251" s="51"/>
    </row>
    <row r="252" spans="1:7" x14ac:dyDescent="0.2">
      <c r="A252" s="49">
        <v>1250</v>
      </c>
      <c r="B252" s="52" t="s">
        <v>198</v>
      </c>
      <c r="C252" s="49">
        <v>112</v>
      </c>
      <c r="D252" s="50" t="s">
        <v>49</v>
      </c>
      <c r="E252" s="50"/>
      <c r="F252" s="51">
        <v>24518</v>
      </c>
      <c r="G252" s="44" t="s">
        <v>323</v>
      </c>
    </row>
    <row r="253" spans="1:7" x14ac:dyDescent="0.2">
      <c r="A253" s="49">
        <v>1251</v>
      </c>
      <c r="B253" s="52"/>
      <c r="C253" s="49"/>
      <c r="D253" s="50"/>
      <c r="E253" s="50"/>
      <c r="F253" s="51"/>
    </row>
    <row r="254" spans="1:7" x14ac:dyDescent="0.2">
      <c r="A254" s="49">
        <v>1252</v>
      </c>
      <c r="B254" s="52" t="s">
        <v>251</v>
      </c>
      <c r="C254" s="49">
        <v>104</v>
      </c>
      <c r="D254" s="50" t="s">
        <v>357</v>
      </c>
      <c r="E254" s="50"/>
      <c r="F254" s="51">
        <v>17529</v>
      </c>
      <c r="G254" s="44" t="s">
        <v>323</v>
      </c>
    </row>
    <row r="255" spans="1:7" x14ac:dyDescent="0.2">
      <c r="A255" s="49">
        <v>1253</v>
      </c>
      <c r="B255" s="52" t="s">
        <v>372</v>
      </c>
      <c r="C255" s="49">
        <v>112</v>
      </c>
      <c r="D255" s="50" t="s">
        <v>49</v>
      </c>
      <c r="E255" s="50"/>
      <c r="F255" s="51">
        <v>35341</v>
      </c>
      <c r="G255" s="44" t="s">
        <v>323</v>
      </c>
    </row>
    <row r="256" spans="1:7" x14ac:dyDescent="0.2">
      <c r="A256" s="49">
        <v>1254</v>
      </c>
      <c r="B256" s="52"/>
      <c r="C256" s="49"/>
      <c r="D256" s="50"/>
      <c r="E256" s="50"/>
      <c r="F256" s="51"/>
    </row>
    <row r="257" spans="1:7" x14ac:dyDescent="0.2">
      <c r="A257" s="49">
        <v>1255</v>
      </c>
      <c r="B257" s="52"/>
      <c r="C257" s="49"/>
      <c r="D257" s="50"/>
      <c r="E257" s="50"/>
      <c r="F257" s="51"/>
    </row>
    <row r="258" spans="1:7" x14ac:dyDescent="0.2">
      <c r="A258" s="49">
        <v>1256</v>
      </c>
      <c r="B258" s="52"/>
      <c r="C258" s="49"/>
      <c r="D258" s="50"/>
      <c r="E258" s="50"/>
      <c r="F258" s="51"/>
    </row>
    <row r="259" spans="1:7" x14ac:dyDescent="0.2">
      <c r="A259" s="49">
        <v>1257</v>
      </c>
      <c r="B259" s="52" t="s">
        <v>252</v>
      </c>
      <c r="C259" s="49">
        <v>112</v>
      </c>
      <c r="D259" s="50" t="s">
        <v>49</v>
      </c>
      <c r="E259" s="50"/>
      <c r="F259" s="51">
        <v>35730</v>
      </c>
      <c r="G259" s="44" t="s">
        <v>323</v>
      </c>
    </row>
    <row r="260" spans="1:7" x14ac:dyDescent="0.2">
      <c r="A260" s="49">
        <v>1258</v>
      </c>
      <c r="B260" s="52" t="s">
        <v>253</v>
      </c>
      <c r="C260" s="49">
        <v>112</v>
      </c>
      <c r="D260" s="50" t="s">
        <v>49</v>
      </c>
      <c r="E260" s="50"/>
      <c r="F260" s="51">
        <v>35010</v>
      </c>
      <c r="G260" s="44" t="s">
        <v>323</v>
      </c>
    </row>
    <row r="261" spans="1:7" x14ac:dyDescent="0.2">
      <c r="A261" s="49">
        <v>1259</v>
      </c>
      <c r="B261" s="52" t="s">
        <v>254</v>
      </c>
      <c r="C261" s="49">
        <v>112</v>
      </c>
      <c r="D261" s="50" t="s">
        <v>49</v>
      </c>
      <c r="E261" s="50"/>
      <c r="F261" s="51">
        <v>35658</v>
      </c>
      <c r="G261" s="44" t="s">
        <v>323</v>
      </c>
    </row>
    <row r="262" spans="1:7" x14ac:dyDescent="0.2">
      <c r="A262" s="49">
        <v>1260</v>
      </c>
      <c r="B262" s="52" t="s">
        <v>255</v>
      </c>
      <c r="C262" s="49">
        <v>112</v>
      </c>
      <c r="D262" s="50" t="s">
        <v>49</v>
      </c>
      <c r="E262" s="50"/>
      <c r="F262" s="51">
        <v>35597</v>
      </c>
      <c r="G262" s="44" t="s">
        <v>323</v>
      </c>
    </row>
    <row r="263" spans="1:7" x14ac:dyDescent="0.2">
      <c r="A263" s="49">
        <v>1261</v>
      </c>
      <c r="B263" s="52" t="s">
        <v>256</v>
      </c>
      <c r="C263" s="49">
        <v>106</v>
      </c>
      <c r="D263" s="50" t="s">
        <v>349</v>
      </c>
      <c r="E263" s="50"/>
      <c r="F263" s="51">
        <v>19196</v>
      </c>
      <c r="G263" s="44" t="s">
        <v>325</v>
      </c>
    </row>
    <row r="264" spans="1:7" x14ac:dyDescent="0.2">
      <c r="A264" s="49">
        <v>1262</v>
      </c>
      <c r="B264" s="52"/>
      <c r="C264" s="49"/>
      <c r="D264" s="50"/>
      <c r="E264" s="50"/>
      <c r="F264" s="51"/>
    </row>
    <row r="265" spans="1:7" x14ac:dyDescent="0.2">
      <c r="A265" s="49">
        <v>1263</v>
      </c>
      <c r="B265" s="52" t="s">
        <v>264</v>
      </c>
      <c r="C265" s="49">
        <v>109</v>
      </c>
      <c r="D265" s="50" t="s">
        <v>274</v>
      </c>
      <c r="E265" s="50"/>
      <c r="F265" s="51">
        <v>17840</v>
      </c>
      <c r="G265" s="44" t="s">
        <v>323</v>
      </c>
    </row>
    <row r="266" spans="1:7" x14ac:dyDescent="0.2">
      <c r="A266" s="49">
        <v>1264</v>
      </c>
      <c r="B266" s="52" t="s">
        <v>268</v>
      </c>
      <c r="C266" s="49">
        <v>106</v>
      </c>
      <c r="D266" s="50" t="s">
        <v>349</v>
      </c>
      <c r="E266" s="50"/>
      <c r="F266" s="51">
        <v>33957</v>
      </c>
      <c r="G266" s="44" t="s">
        <v>323</v>
      </c>
    </row>
    <row r="267" spans="1:7" x14ac:dyDescent="0.2">
      <c r="A267" s="49">
        <v>1265</v>
      </c>
      <c r="B267" s="52" t="s">
        <v>267</v>
      </c>
      <c r="C267" s="49">
        <v>106</v>
      </c>
      <c r="D267" s="50" t="s">
        <v>349</v>
      </c>
      <c r="E267" s="50"/>
      <c r="F267" s="51">
        <v>34975</v>
      </c>
      <c r="G267" s="44" t="s">
        <v>323</v>
      </c>
    </row>
    <row r="268" spans="1:7" x14ac:dyDescent="0.2">
      <c r="A268" s="49">
        <v>1266</v>
      </c>
      <c r="B268" s="52" t="s">
        <v>266</v>
      </c>
      <c r="C268" s="49">
        <v>106</v>
      </c>
      <c r="D268" s="50" t="s">
        <v>349</v>
      </c>
      <c r="E268" s="50"/>
      <c r="F268" s="51">
        <v>35612</v>
      </c>
      <c r="G268" s="44" t="s">
        <v>323</v>
      </c>
    </row>
    <row r="269" spans="1:7" x14ac:dyDescent="0.2">
      <c r="A269" s="49">
        <v>1267</v>
      </c>
      <c r="B269" s="52" t="s">
        <v>265</v>
      </c>
      <c r="C269" s="49">
        <v>106</v>
      </c>
      <c r="D269" s="50" t="s">
        <v>349</v>
      </c>
      <c r="E269" s="50"/>
      <c r="F269" s="51">
        <v>25201</v>
      </c>
      <c r="G269" s="44" t="s">
        <v>323</v>
      </c>
    </row>
    <row r="270" spans="1:7" x14ac:dyDescent="0.2">
      <c r="A270" s="49">
        <v>1268</v>
      </c>
      <c r="B270" s="52" t="s">
        <v>269</v>
      </c>
      <c r="C270" s="49">
        <v>106</v>
      </c>
      <c r="D270" s="50" t="s">
        <v>349</v>
      </c>
      <c r="E270" s="50"/>
      <c r="F270" s="51">
        <v>22521</v>
      </c>
      <c r="G270" s="44" t="s">
        <v>323</v>
      </c>
    </row>
    <row r="271" spans="1:7" x14ac:dyDescent="0.2">
      <c r="A271" s="49">
        <v>1269</v>
      </c>
      <c r="B271" s="52" t="s">
        <v>270</v>
      </c>
      <c r="C271" s="49">
        <v>102</v>
      </c>
      <c r="D271" s="50" t="s">
        <v>350</v>
      </c>
      <c r="E271" s="50"/>
      <c r="F271" s="51">
        <v>25297</v>
      </c>
      <c r="G271" s="44" t="s">
        <v>323</v>
      </c>
    </row>
    <row r="272" spans="1:7" x14ac:dyDescent="0.2">
      <c r="A272" s="49">
        <v>1270</v>
      </c>
      <c r="B272" s="52"/>
      <c r="C272" s="49"/>
      <c r="D272" s="50"/>
      <c r="E272" s="50"/>
      <c r="F272" s="51"/>
    </row>
    <row r="273" spans="1:7" x14ac:dyDescent="0.2">
      <c r="A273" s="49">
        <v>1271</v>
      </c>
      <c r="B273" s="52" t="s">
        <v>373</v>
      </c>
      <c r="C273" s="49">
        <v>112</v>
      </c>
      <c r="D273" s="50" t="s">
        <v>49</v>
      </c>
      <c r="E273" s="50"/>
      <c r="F273" s="51">
        <v>33191</v>
      </c>
      <c r="G273" s="44" t="s">
        <v>323</v>
      </c>
    </row>
    <row r="274" spans="1:7" x14ac:dyDescent="0.2">
      <c r="A274" s="49">
        <v>1272</v>
      </c>
      <c r="B274" s="52"/>
      <c r="C274" s="49"/>
      <c r="D274" s="50"/>
      <c r="E274" s="50"/>
      <c r="F274" s="51"/>
    </row>
    <row r="275" spans="1:7" x14ac:dyDescent="0.2">
      <c r="A275" s="49">
        <v>1273</v>
      </c>
      <c r="B275" s="52" t="s">
        <v>273</v>
      </c>
      <c r="C275" s="49">
        <v>108</v>
      </c>
      <c r="D275" s="50" t="s">
        <v>359</v>
      </c>
      <c r="E275" s="50"/>
      <c r="F275" s="51">
        <v>21071</v>
      </c>
      <c r="G275" s="44" t="s">
        <v>323</v>
      </c>
    </row>
    <row r="276" spans="1:7" x14ac:dyDescent="0.2">
      <c r="A276" s="49">
        <v>1274</v>
      </c>
      <c r="B276" s="52" t="s">
        <v>272</v>
      </c>
      <c r="C276" s="49">
        <v>108</v>
      </c>
      <c r="D276" s="50" t="s">
        <v>359</v>
      </c>
      <c r="E276" s="50"/>
      <c r="F276" s="51">
        <v>32300</v>
      </c>
      <c r="G276" s="44" t="s">
        <v>323</v>
      </c>
    </row>
    <row r="277" spans="1:7" x14ac:dyDescent="0.2">
      <c r="A277" s="49">
        <v>1275</v>
      </c>
      <c r="B277" s="52" t="s">
        <v>199</v>
      </c>
      <c r="C277" s="49">
        <v>102</v>
      </c>
      <c r="D277" s="50" t="s">
        <v>350</v>
      </c>
      <c r="E277" s="50"/>
      <c r="F277" s="51">
        <v>20498</v>
      </c>
      <c r="G277" s="44" t="s">
        <v>323</v>
      </c>
    </row>
    <row r="278" spans="1:7" x14ac:dyDescent="0.2">
      <c r="A278" s="49">
        <v>1276</v>
      </c>
      <c r="B278" s="52"/>
      <c r="C278" s="49"/>
      <c r="D278" s="50"/>
      <c r="E278" s="50"/>
      <c r="F278" s="51"/>
    </row>
    <row r="279" spans="1:7" x14ac:dyDescent="0.2">
      <c r="A279" s="49">
        <v>1277</v>
      </c>
      <c r="B279" s="52"/>
      <c r="C279" s="49"/>
      <c r="D279" s="50"/>
      <c r="E279" s="50"/>
      <c r="F279" s="51"/>
    </row>
    <row r="280" spans="1:7" x14ac:dyDescent="0.2">
      <c r="A280" s="49">
        <v>1278</v>
      </c>
      <c r="B280" s="52"/>
      <c r="C280" s="49"/>
      <c r="D280" s="50"/>
      <c r="E280" s="50"/>
      <c r="F280" s="51"/>
    </row>
    <row r="281" spans="1:7" x14ac:dyDescent="0.2">
      <c r="A281" s="49">
        <v>1279</v>
      </c>
      <c r="B281" s="52"/>
      <c r="C281" s="49"/>
      <c r="D281" s="50"/>
      <c r="E281" s="50"/>
      <c r="F281" s="51"/>
    </row>
    <row r="282" spans="1:7" x14ac:dyDescent="0.2">
      <c r="A282" s="49">
        <v>1280</v>
      </c>
      <c r="B282" s="52"/>
      <c r="C282" s="49"/>
      <c r="D282" s="50"/>
      <c r="E282" s="50"/>
      <c r="F282" s="51"/>
    </row>
    <row r="283" spans="1:7" x14ac:dyDescent="0.2">
      <c r="A283" s="49">
        <v>1281</v>
      </c>
      <c r="B283" s="52"/>
      <c r="C283" s="49"/>
      <c r="D283" s="50"/>
      <c r="E283" s="50"/>
      <c r="F283" s="51"/>
    </row>
    <row r="284" spans="1:7" x14ac:dyDescent="0.2">
      <c r="A284" s="49">
        <v>1282</v>
      </c>
      <c r="B284" s="52" t="s">
        <v>200</v>
      </c>
      <c r="C284" s="49">
        <v>109</v>
      </c>
      <c r="D284" s="50" t="s">
        <v>274</v>
      </c>
      <c r="E284" s="50"/>
      <c r="F284" s="51">
        <v>27442</v>
      </c>
      <c r="G284" s="44" t="s">
        <v>323</v>
      </c>
    </row>
    <row r="285" spans="1:7" x14ac:dyDescent="0.2">
      <c r="A285" s="49">
        <v>1283</v>
      </c>
      <c r="B285" s="52" t="s">
        <v>201</v>
      </c>
      <c r="C285" s="49">
        <v>114</v>
      </c>
      <c r="D285" s="50" t="s">
        <v>353</v>
      </c>
      <c r="E285" s="50"/>
      <c r="F285" s="51">
        <v>16478</v>
      </c>
      <c r="G285" s="44" t="s">
        <v>329</v>
      </c>
    </row>
    <row r="286" spans="1:7" x14ac:dyDescent="0.2">
      <c r="A286" s="49">
        <v>1284</v>
      </c>
      <c r="B286" s="52"/>
      <c r="C286" s="49"/>
      <c r="D286" s="50"/>
      <c r="E286" s="50"/>
      <c r="F286" s="51"/>
    </row>
    <row r="287" spans="1:7" x14ac:dyDescent="0.2">
      <c r="A287" s="49">
        <v>1285</v>
      </c>
      <c r="B287" s="52"/>
      <c r="C287" s="49"/>
      <c r="D287" s="50"/>
      <c r="E287" s="50"/>
      <c r="F287" s="51"/>
    </row>
    <row r="288" spans="1:7" x14ac:dyDescent="0.2">
      <c r="A288" s="49">
        <v>1286</v>
      </c>
      <c r="B288" s="52"/>
      <c r="C288" s="49"/>
      <c r="D288" s="50"/>
      <c r="E288" s="50"/>
      <c r="F288" s="51"/>
    </row>
    <row r="289" spans="1:7" x14ac:dyDescent="0.2">
      <c r="A289" s="49">
        <v>1287</v>
      </c>
      <c r="B289" s="52"/>
      <c r="C289" s="49"/>
      <c r="D289" s="50"/>
      <c r="E289" s="50"/>
      <c r="F289" s="51"/>
    </row>
    <row r="290" spans="1:7" x14ac:dyDescent="0.2">
      <c r="A290" s="49">
        <v>1288</v>
      </c>
      <c r="B290" s="52"/>
      <c r="C290" s="49"/>
      <c r="D290" s="50"/>
      <c r="E290" s="50"/>
      <c r="F290" s="51"/>
    </row>
    <row r="291" spans="1:7" x14ac:dyDescent="0.2">
      <c r="A291" s="49">
        <v>1289</v>
      </c>
      <c r="B291" s="52" t="s">
        <v>202</v>
      </c>
      <c r="C291" s="49">
        <v>101</v>
      </c>
      <c r="D291" s="50" t="s">
        <v>78</v>
      </c>
      <c r="E291" s="50"/>
      <c r="F291" s="51">
        <v>20956</v>
      </c>
      <c r="G291" s="44" t="s">
        <v>323</v>
      </c>
    </row>
    <row r="292" spans="1:7" x14ac:dyDescent="0.2">
      <c r="A292" s="49">
        <v>1290</v>
      </c>
      <c r="B292" s="52"/>
      <c r="C292" s="49"/>
      <c r="D292" s="50"/>
      <c r="E292" s="50"/>
      <c r="F292" s="51"/>
    </row>
    <row r="293" spans="1:7" x14ac:dyDescent="0.2">
      <c r="A293" s="49">
        <v>1291</v>
      </c>
      <c r="B293" s="52"/>
      <c r="C293" s="49"/>
      <c r="D293" s="50"/>
      <c r="E293" s="50"/>
      <c r="F293" s="51"/>
    </row>
    <row r="294" spans="1:7" x14ac:dyDescent="0.2">
      <c r="A294" s="49">
        <v>1292</v>
      </c>
      <c r="B294" s="52"/>
      <c r="C294" s="49"/>
      <c r="D294" s="50"/>
      <c r="E294" s="50"/>
      <c r="F294" s="51"/>
    </row>
    <row r="295" spans="1:7" x14ac:dyDescent="0.2">
      <c r="A295" s="49">
        <v>1293</v>
      </c>
      <c r="B295" s="52"/>
      <c r="C295" s="49"/>
      <c r="D295" s="50"/>
      <c r="E295" s="50"/>
      <c r="F295" s="51"/>
    </row>
    <row r="296" spans="1:7" x14ac:dyDescent="0.2">
      <c r="A296" s="49">
        <v>1294</v>
      </c>
      <c r="B296" s="52"/>
      <c r="C296" s="49"/>
      <c r="D296" s="50"/>
      <c r="E296" s="50"/>
      <c r="F296" s="51"/>
    </row>
    <row r="297" spans="1:7" x14ac:dyDescent="0.2">
      <c r="A297" s="49">
        <v>1295</v>
      </c>
      <c r="B297" s="52"/>
      <c r="C297" s="49"/>
      <c r="D297" s="50"/>
      <c r="E297" s="50"/>
      <c r="F297" s="51"/>
    </row>
    <row r="298" spans="1:7" x14ac:dyDescent="0.2">
      <c r="A298" s="49">
        <v>1296</v>
      </c>
      <c r="B298" s="52"/>
      <c r="C298" s="49"/>
      <c r="D298" s="50"/>
      <c r="E298" s="50"/>
      <c r="F298" s="51"/>
    </row>
    <row r="299" spans="1:7" x14ac:dyDescent="0.2">
      <c r="A299" s="49">
        <v>1297</v>
      </c>
      <c r="B299" s="52"/>
      <c r="C299" s="49"/>
      <c r="D299" s="50"/>
      <c r="E299" s="50"/>
      <c r="F299" s="51"/>
    </row>
    <row r="300" spans="1:7" x14ac:dyDescent="0.2">
      <c r="A300" s="49">
        <v>1298</v>
      </c>
      <c r="B300" s="52"/>
      <c r="C300" s="49"/>
      <c r="D300" s="50"/>
      <c r="E300" s="50"/>
      <c r="F300" s="51"/>
    </row>
    <row r="301" spans="1:7" x14ac:dyDescent="0.2">
      <c r="A301" s="49">
        <v>1299</v>
      </c>
      <c r="B301" s="52"/>
      <c r="C301" s="49"/>
      <c r="D301" s="50"/>
      <c r="E301" s="50"/>
      <c r="F301" s="51"/>
    </row>
    <row r="302" spans="1:7" x14ac:dyDescent="0.2">
      <c r="A302" s="49">
        <v>1300</v>
      </c>
      <c r="B302" s="52" t="s">
        <v>203</v>
      </c>
      <c r="C302" s="49">
        <v>102</v>
      </c>
      <c r="D302" s="50" t="s">
        <v>350</v>
      </c>
      <c r="E302" s="50"/>
      <c r="F302" s="51">
        <v>25426</v>
      </c>
      <c r="G302" s="44" t="s">
        <v>323</v>
      </c>
    </row>
    <row r="303" spans="1:7" x14ac:dyDescent="0.2">
      <c r="A303" s="49">
        <v>1301</v>
      </c>
      <c r="B303" s="52"/>
      <c r="C303" s="49"/>
      <c r="D303" s="50"/>
      <c r="E303" s="50"/>
      <c r="F303" s="51"/>
    </row>
    <row r="304" spans="1:7" x14ac:dyDescent="0.2">
      <c r="A304" s="49">
        <v>1302</v>
      </c>
      <c r="B304" s="52"/>
      <c r="C304" s="49"/>
      <c r="D304" s="50"/>
      <c r="E304" s="50"/>
      <c r="F304" s="51"/>
    </row>
    <row r="305" spans="1:6" x14ac:dyDescent="0.2">
      <c r="A305" s="49">
        <v>1303</v>
      </c>
      <c r="B305" s="52"/>
      <c r="C305" s="49"/>
      <c r="D305" s="50"/>
      <c r="E305" s="50"/>
      <c r="F305" s="51"/>
    </row>
    <row r="306" spans="1:6" x14ac:dyDescent="0.2">
      <c r="A306" s="49">
        <v>1304</v>
      </c>
      <c r="B306" s="52"/>
      <c r="C306" s="49"/>
      <c r="D306" s="50"/>
      <c r="E306" s="50"/>
      <c r="F306" s="51"/>
    </row>
    <row r="307" spans="1:6" x14ac:dyDescent="0.2">
      <c r="A307" s="49">
        <v>1305</v>
      </c>
      <c r="B307" s="52"/>
      <c r="C307" s="49"/>
      <c r="D307" s="50"/>
      <c r="E307" s="50"/>
      <c r="F307" s="51"/>
    </row>
    <row r="308" spans="1:6" x14ac:dyDescent="0.2">
      <c r="A308" s="49">
        <v>1306</v>
      </c>
      <c r="B308" s="52"/>
      <c r="C308" s="49"/>
      <c r="D308" s="50"/>
      <c r="E308" s="50"/>
      <c r="F308" s="51"/>
    </row>
    <row r="309" spans="1:6" x14ac:dyDescent="0.2">
      <c r="A309" s="49">
        <v>1307</v>
      </c>
      <c r="B309" s="52"/>
      <c r="C309" s="49"/>
      <c r="D309" s="50"/>
      <c r="E309" s="50"/>
      <c r="F309" s="51"/>
    </row>
    <row r="310" spans="1:6" x14ac:dyDescent="0.2">
      <c r="A310" s="49">
        <v>1308</v>
      </c>
      <c r="B310" s="52"/>
      <c r="C310" s="49"/>
      <c r="D310" s="50"/>
      <c r="E310" s="50"/>
      <c r="F310" s="51"/>
    </row>
    <row r="311" spans="1:6" x14ac:dyDescent="0.2">
      <c r="A311" s="49">
        <v>1309</v>
      </c>
      <c r="B311" s="52"/>
      <c r="C311" s="49"/>
      <c r="D311" s="50"/>
      <c r="E311" s="50"/>
      <c r="F311" s="51"/>
    </row>
    <row r="312" spans="1:6" x14ac:dyDescent="0.2">
      <c r="A312" s="49">
        <v>1310</v>
      </c>
      <c r="B312" s="52"/>
      <c r="C312" s="49"/>
      <c r="D312" s="50"/>
      <c r="E312" s="50"/>
      <c r="F312" s="51"/>
    </row>
    <row r="313" spans="1:6" x14ac:dyDescent="0.2">
      <c r="A313" s="49">
        <v>1311</v>
      </c>
      <c r="B313" s="52"/>
      <c r="C313" s="49"/>
      <c r="D313" s="50"/>
      <c r="E313" s="50"/>
      <c r="F313" s="51"/>
    </row>
    <row r="314" spans="1:6" x14ac:dyDescent="0.2">
      <c r="A314" s="49">
        <v>1312</v>
      </c>
      <c r="B314" s="52"/>
      <c r="C314" s="49"/>
      <c r="D314" s="50"/>
      <c r="E314" s="50"/>
      <c r="F314" s="51"/>
    </row>
    <row r="315" spans="1:6" x14ac:dyDescent="0.2">
      <c r="A315" s="49">
        <v>1313</v>
      </c>
      <c r="B315" s="52"/>
      <c r="C315" s="49"/>
      <c r="D315" s="50"/>
      <c r="E315" s="50"/>
      <c r="F315" s="51"/>
    </row>
    <row r="316" spans="1:6" x14ac:dyDescent="0.2">
      <c r="A316" s="49">
        <v>1314</v>
      </c>
      <c r="B316" s="52"/>
      <c r="C316" s="49"/>
      <c r="D316" s="50"/>
      <c r="E316" s="50"/>
      <c r="F316" s="51"/>
    </row>
    <row r="317" spans="1:6" x14ac:dyDescent="0.2">
      <c r="A317" s="49">
        <v>1315</v>
      </c>
      <c r="B317" s="52"/>
      <c r="C317" s="49"/>
      <c r="D317" s="50"/>
      <c r="E317" s="50"/>
      <c r="F317" s="51"/>
    </row>
    <row r="318" spans="1:6" x14ac:dyDescent="0.2">
      <c r="A318" s="49">
        <v>1316</v>
      </c>
      <c r="B318" s="52"/>
      <c r="C318" s="49"/>
      <c r="D318" s="50"/>
      <c r="E318" s="50"/>
      <c r="F318" s="51"/>
    </row>
    <row r="319" spans="1:6" x14ac:dyDescent="0.2">
      <c r="A319" s="49">
        <v>1317</v>
      </c>
      <c r="B319" s="52"/>
      <c r="C319" s="49"/>
      <c r="D319" s="50"/>
      <c r="E319" s="50"/>
      <c r="F319" s="51"/>
    </row>
    <row r="320" spans="1:6" x14ac:dyDescent="0.2">
      <c r="A320" s="49">
        <v>1318</v>
      </c>
      <c r="B320" s="52"/>
      <c r="C320" s="49"/>
      <c r="D320" s="50"/>
      <c r="E320" s="50"/>
      <c r="F320" s="51"/>
    </row>
    <row r="321" spans="1:7" x14ac:dyDescent="0.2">
      <c r="A321" s="49">
        <v>1319</v>
      </c>
      <c r="B321" s="52"/>
      <c r="C321" s="49"/>
      <c r="D321" s="50"/>
      <c r="E321" s="50"/>
      <c r="F321" s="51"/>
    </row>
    <row r="322" spans="1:7" x14ac:dyDescent="0.2">
      <c r="A322" s="49">
        <v>1320</v>
      </c>
      <c r="B322" s="52"/>
      <c r="C322" s="49"/>
      <c r="D322" s="50"/>
      <c r="E322" s="50"/>
      <c r="F322" s="51"/>
    </row>
    <row r="323" spans="1:7" x14ac:dyDescent="0.2">
      <c r="A323" s="49">
        <v>1321</v>
      </c>
      <c r="B323" s="52"/>
      <c r="C323" s="49"/>
      <c r="D323" s="50"/>
      <c r="E323" s="50"/>
      <c r="F323" s="51"/>
    </row>
    <row r="324" spans="1:7" x14ac:dyDescent="0.2">
      <c r="A324" s="49">
        <v>1322</v>
      </c>
      <c r="B324" s="52"/>
      <c r="C324" s="49"/>
      <c r="D324" s="50"/>
      <c r="E324" s="50"/>
      <c r="F324" s="51"/>
    </row>
    <row r="325" spans="1:7" x14ac:dyDescent="0.2">
      <c r="A325" s="49">
        <v>1323</v>
      </c>
      <c r="B325" s="52" t="s">
        <v>204</v>
      </c>
      <c r="C325" s="49">
        <v>112</v>
      </c>
      <c r="D325" s="50" t="s">
        <v>49</v>
      </c>
      <c r="E325" s="50"/>
      <c r="F325" s="51">
        <v>21948</v>
      </c>
      <c r="G325" s="44" t="s">
        <v>323</v>
      </c>
    </row>
    <row r="326" spans="1:7" x14ac:dyDescent="0.2">
      <c r="A326" s="49">
        <v>6000</v>
      </c>
      <c r="B326" s="52" t="s">
        <v>278</v>
      </c>
      <c r="C326" s="49">
        <v>112</v>
      </c>
      <c r="D326" s="50" t="s">
        <v>49</v>
      </c>
      <c r="E326" s="50"/>
      <c r="F326" s="51">
        <v>31589</v>
      </c>
      <c r="G326" s="44" t="s">
        <v>325</v>
      </c>
    </row>
    <row r="327" spans="1:7" x14ac:dyDescent="0.2">
      <c r="A327" s="49">
        <v>6001</v>
      </c>
      <c r="B327" s="52" t="s">
        <v>374</v>
      </c>
      <c r="C327" s="49">
        <v>114</v>
      </c>
      <c r="D327" s="50" t="s">
        <v>353</v>
      </c>
      <c r="E327" s="50"/>
      <c r="F327" s="51">
        <v>29232</v>
      </c>
      <c r="G327" s="44" t="s">
        <v>323</v>
      </c>
    </row>
    <row r="328" spans="1:7" x14ac:dyDescent="0.2">
      <c r="A328" s="49">
        <v>6002</v>
      </c>
      <c r="B328" s="52"/>
      <c r="C328" s="49"/>
      <c r="D328" s="50"/>
      <c r="E328" s="50"/>
      <c r="F328" s="51"/>
    </row>
    <row r="329" spans="1:7" x14ac:dyDescent="0.2">
      <c r="A329" s="49">
        <v>6003</v>
      </c>
      <c r="B329" s="52" t="s">
        <v>205</v>
      </c>
      <c r="C329" s="49">
        <v>108</v>
      </c>
      <c r="D329" s="50" t="s">
        <v>359</v>
      </c>
      <c r="E329" s="50"/>
      <c r="F329" s="51">
        <v>20397</v>
      </c>
      <c r="G329" s="44" t="s">
        <v>323</v>
      </c>
    </row>
    <row r="330" spans="1:7" x14ac:dyDescent="0.2">
      <c r="A330" s="49">
        <v>6004</v>
      </c>
      <c r="B330" s="52" t="s">
        <v>343</v>
      </c>
      <c r="C330" s="49">
        <v>108</v>
      </c>
      <c r="D330" s="50" t="s">
        <v>359</v>
      </c>
      <c r="E330" s="50"/>
      <c r="F330" s="51">
        <v>21989</v>
      </c>
      <c r="G330" s="44" t="s">
        <v>323</v>
      </c>
    </row>
    <row r="331" spans="1:7" x14ac:dyDescent="0.2">
      <c r="A331" s="49">
        <v>6005</v>
      </c>
      <c r="B331" s="52" t="s">
        <v>206</v>
      </c>
      <c r="C331" s="49">
        <v>109</v>
      </c>
      <c r="D331" s="50" t="s">
        <v>274</v>
      </c>
      <c r="E331" s="50"/>
      <c r="F331" s="51">
        <v>18911</v>
      </c>
      <c r="G331" s="44" t="s">
        <v>323</v>
      </c>
    </row>
    <row r="332" spans="1:7" x14ac:dyDescent="0.2">
      <c r="A332" s="49">
        <v>6006</v>
      </c>
      <c r="B332" s="52" t="s">
        <v>279</v>
      </c>
      <c r="C332" s="49">
        <v>108</v>
      </c>
      <c r="D332" s="50" t="s">
        <v>359</v>
      </c>
      <c r="E332" s="50"/>
      <c r="F332" s="51">
        <v>21170</v>
      </c>
      <c r="G332" s="44" t="s">
        <v>323</v>
      </c>
    </row>
    <row r="333" spans="1:7" x14ac:dyDescent="0.2">
      <c r="A333" s="49">
        <v>6007</v>
      </c>
      <c r="B333" s="52" t="s">
        <v>280</v>
      </c>
      <c r="C333" s="49">
        <v>112</v>
      </c>
      <c r="D333" s="50" t="s">
        <v>49</v>
      </c>
      <c r="E333" s="50"/>
      <c r="F333" s="51">
        <v>34393</v>
      </c>
      <c r="G333" s="44" t="s">
        <v>323</v>
      </c>
    </row>
    <row r="334" spans="1:7" x14ac:dyDescent="0.2">
      <c r="A334" s="49">
        <v>6008</v>
      </c>
      <c r="B334" s="52" t="s">
        <v>207</v>
      </c>
      <c r="C334" s="49">
        <v>102</v>
      </c>
      <c r="D334" s="50" t="s">
        <v>350</v>
      </c>
      <c r="E334" s="50"/>
      <c r="F334" s="51">
        <v>22697</v>
      </c>
      <c r="G334" s="44" t="s">
        <v>323</v>
      </c>
    </row>
    <row r="335" spans="1:7" x14ac:dyDescent="0.2">
      <c r="A335" s="49">
        <v>6009</v>
      </c>
      <c r="B335" s="52" t="s">
        <v>308</v>
      </c>
      <c r="C335" s="49">
        <v>109</v>
      </c>
      <c r="D335" s="50" t="s">
        <v>274</v>
      </c>
      <c r="E335" s="50"/>
      <c r="F335" s="51">
        <v>26009</v>
      </c>
      <c r="G335" s="44" t="s">
        <v>325</v>
      </c>
    </row>
    <row r="336" spans="1:7" x14ac:dyDescent="0.2">
      <c r="A336" s="49">
        <v>6010</v>
      </c>
      <c r="B336" s="52" t="s">
        <v>208</v>
      </c>
      <c r="C336" s="49">
        <v>108</v>
      </c>
      <c r="D336" s="50" t="s">
        <v>359</v>
      </c>
      <c r="E336" s="50"/>
      <c r="F336" s="51">
        <v>20124</v>
      </c>
      <c r="G336" s="44" t="s">
        <v>323</v>
      </c>
    </row>
    <row r="337" spans="1:7" x14ac:dyDescent="0.2">
      <c r="A337" s="49">
        <v>6011</v>
      </c>
      <c r="B337" s="52" t="s">
        <v>282</v>
      </c>
      <c r="C337" s="49">
        <v>106</v>
      </c>
      <c r="D337" s="50" t="s">
        <v>349</v>
      </c>
      <c r="E337" s="50"/>
      <c r="F337" s="51">
        <v>25344</v>
      </c>
      <c r="G337" s="44" t="s">
        <v>323</v>
      </c>
    </row>
    <row r="338" spans="1:7" x14ac:dyDescent="0.2">
      <c r="A338" s="49">
        <v>6012</v>
      </c>
      <c r="B338" s="52"/>
      <c r="C338" s="49"/>
      <c r="D338" s="50"/>
      <c r="E338" s="50"/>
      <c r="F338" s="51"/>
    </row>
    <row r="339" spans="1:7" x14ac:dyDescent="0.2">
      <c r="A339" s="49">
        <v>6013</v>
      </c>
      <c r="B339" s="52" t="s">
        <v>375</v>
      </c>
      <c r="C339" s="49">
        <v>109</v>
      </c>
      <c r="D339" s="50" t="s">
        <v>274</v>
      </c>
      <c r="E339" s="50"/>
      <c r="F339" s="51">
        <v>30021</v>
      </c>
      <c r="G339" s="44" t="s">
        <v>325</v>
      </c>
    </row>
    <row r="340" spans="1:7" x14ac:dyDescent="0.2">
      <c r="A340" s="49">
        <v>6014</v>
      </c>
      <c r="B340" s="52" t="s">
        <v>209</v>
      </c>
      <c r="C340" s="49">
        <v>101</v>
      </c>
      <c r="D340" s="50" t="s">
        <v>78</v>
      </c>
      <c r="E340" s="50"/>
      <c r="F340" s="51">
        <v>21076</v>
      </c>
      <c r="G340" s="44" t="s">
        <v>323</v>
      </c>
    </row>
    <row r="341" spans="1:7" x14ac:dyDescent="0.2">
      <c r="A341" s="49">
        <v>6015</v>
      </c>
      <c r="B341" s="52" t="s">
        <v>376</v>
      </c>
      <c r="C341" s="49">
        <v>106</v>
      </c>
      <c r="D341" s="50" t="s">
        <v>349</v>
      </c>
      <c r="E341" s="50"/>
      <c r="F341" s="51">
        <v>35119</v>
      </c>
      <c r="G341" s="44" t="s">
        <v>323</v>
      </c>
    </row>
    <row r="342" spans="1:7" x14ac:dyDescent="0.2">
      <c r="A342" s="49">
        <v>6016</v>
      </c>
      <c r="B342" s="52" t="s">
        <v>210</v>
      </c>
      <c r="C342" s="49">
        <v>104</v>
      </c>
      <c r="D342" s="50" t="s">
        <v>357</v>
      </c>
      <c r="E342" s="50"/>
      <c r="F342" s="51">
        <v>31416</v>
      </c>
      <c r="G342" s="44" t="s">
        <v>323</v>
      </c>
    </row>
    <row r="343" spans="1:7" x14ac:dyDescent="0.2">
      <c r="A343" s="49">
        <v>6017</v>
      </c>
      <c r="B343" s="52"/>
      <c r="C343" s="49"/>
      <c r="D343" s="50"/>
      <c r="E343" s="50"/>
      <c r="F343" s="51"/>
    </row>
    <row r="344" spans="1:7" x14ac:dyDescent="0.2">
      <c r="A344" s="49">
        <v>6018</v>
      </c>
      <c r="B344" s="52" t="s">
        <v>284</v>
      </c>
      <c r="C344" s="49">
        <v>114</v>
      </c>
      <c r="D344" s="50" t="s">
        <v>353</v>
      </c>
      <c r="E344" s="50"/>
      <c r="F344" s="51">
        <v>32146</v>
      </c>
      <c r="G344" s="44" t="s">
        <v>325</v>
      </c>
    </row>
    <row r="345" spans="1:7" x14ac:dyDescent="0.2">
      <c r="A345" s="49">
        <v>6019</v>
      </c>
      <c r="B345" s="52" t="s">
        <v>211</v>
      </c>
      <c r="C345" s="49">
        <v>101</v>
      </c>
      <c r="D345" s="50" t="s">
        <v>78</v>
      </c>
      <c r="E345" s="50"/>
      <c r="F345" s="51">
        <v>17706</v>
      </c>
      <c r="G345" s="44" t="s">
        <v>323</v>
      </c>
    </row>
    <row r="346" spans="1:7" x14ac:dyDescent="0.2">
      <c r="A346" s="49">
        <v>6020</v>
      </c>
      <c r="B346" s="52"/>
      <c r="C346" s="49"/>
      <c r="D346" s="50"/>
      <c r="E346" s="50"/>
      <c r="F346" s="51"/>
    </row>
    <row r="347" spans="1:7" x14ac:dyDescent="0.2">
      <c r="A347" s="49">
        <v>6021</v>
      </c>
      <c r="B347" s="52"/>
      <c r="C347" s="49"/>
      <c r="D347" s="50"/>
      <c r="E347" s="50"/>
      <c r="F347" s="51"/>
    </row>
    <row r="348" spans="1:7" x14ac:dyDescent="0.2">
      <c r="A348" s="49">
        <v>6022</v>
      </c>
      <c r="B348" s="52" t="s">
        <v>212</v>
      </c>
      <c r="C348" s="49">
        <v>112</v>
      </c>
      <c r="D348" s="50" t="s">
        <v>49</v>
      </c>
      <c r="E348" s="50"/>
      <c r="F348" s="51">
        <v>21207</v>
      </c>
      <c r="G348" s="44" t="s">
        <v>323</v>
      </c>
    </row>
    <row r="349" spans="1:7" x14ac:dyDescent="0.2">
      <c r="A349" s="49">
        <v>6023</v>
      </c>
      <c r="B349" s="52" t="s">
        <v>213</v>
      </c>
      <c r="C349" s="49">
        <v>101</v>
      </c>
      <c r="D349" s="50" t="s">
        <v>78</v>
      </c>
      <c r="E349" s="50"/>
      <c r="F349" s="51">
        <v>16355</v>
      </c>
      <c r="G349" s="44" t="s">
        <v>323</v>
      </c>
    </row>
    <row r="350" spans="1:7" x14ac:dyDescent="0.2">
      <c r="A350" s="49">
        <v>6024</v>
      </c>
      <c r="B350" s="52" t="s">
        <v>288</v>
      </c>
      <c r="C350" s="49">
        <v>114</v>
      </c>
      <c r="D350" s="50" t="s">
        <v>353</v>
      </c>
      <c r="E350" s="50"/>
      <c r="F350" s="51">
        <v>34816</v>
      </c>
      <c r="G350" s="44" t="s">
        <v>323</v>
      </c>
    </row>
    <row r="351" spans="1:7" x14ac:dyDescent="0.2">
      <c r="A351" s="49">
        <v>6025</v>
      </c>
      <c r="B351" s="52" t="s">
        <v>309</v>
      </c>
      <c r="C351" s="49">
        <v>106</v>
      </c>
      <c r="D351" s="50" t="s">
        <v>349</v>
      </c>
      <c r="E351" s="50"/>
      <c r="F351" s="51">
        <v>30549</v>
      </c>
      <c r="G351" s="44" t="s">
        <v>325</v>
      </c>
    </row>
    <row r="352" spans="1:7" x14ac:dyDescent="0.2">
      <c r="A352" s="49">
        <v>6026</v>
      </c>
      <c r="B352" s="52" t="s">
        <v>214</v>
      </c>
      <c r="C352" s="49">
        <v>102</v>
      </c>
      <c r="D352" s="50" t="s">
        <v>350</v>
      </c>
      <c r="E352" s="50"/>
      <c r="F352" s="51">
        <v>19692</v>
      </c>
      <c r="G352" s="44" t="s">
        <v>323</v>
      </c>
    </row>
    <row r="353" spans="1:7" x14ac:dyDescent="0.2">
      <c r="A353" s="49">
        <v>6027</v>
      </c>
      <c r="B353" s="52" t="s">
        <v>215</v>
      </c>
      <c r="C353" s="49">
        <v>114</v>
      </c>
      <c r="D353" s="50" t="s">
        <v>353</v>
      </c>
      <c r="E353" s="50"/>
      <c r="F353" s="51">
        <v>31349</v>
      </c>
      <c r="G353" s="44" t="s">
        <v>323</v>
      </c>
    </row>
    <row r="354" spans="1:7" x14ac:dyDescent="0.2">
      <c r="A354" s="49">
        <v>6028</v>
      </c>
      <c r="B354" s="52"/>
      <c r="C354" s="49"/>
      <c r="D354" s="50"/>
      <c r="E354" s="50"/>
      <c r="F354" s="51"/>
    </row>
    <row r="355" spans="1:7" x14ac:dyDescent="0.2">
      <c r="A355" s="49">
        <v>6029</v>
      </c>
      <c r="B355" s="52" t="s">
        <v>292</v>
      </c>
      <c r="C355" s="49">
        <v>106</v>
      </c>
      <c r="D355" s="50" t="s">
        <v>349</v>
      </c>
      <c r="E355" s="50"/>
      <c r="F355" s="51">
        <v>29092</v>
      </c>
      <c r="G355" s="44" t="s">
        <v>323</v>
      </c>
    </row>
    <row r="356" spans="1:7" x14ac:dyDescent="0.2">
      <c r="A356" s="49">
        <v>6030</v>
      </c>
      <c r="B356" s="52" t="s">
        <v>216</v>
      </c>
      <c r="C356" s="49">
        <v>112</v>
      </c>
      <c r="D356" s="50" t="s">
        <v>49</v>
      </c>
      <c r="E356" s="50"/>
      <c r="F356" s="51">
        <v>33696</v>
      </c>
      <c r="G356" s="44" t="s">
        <v>323</v>
      </c>
    </row>
    <row r="357" spans="1:7" x14ac:dyDescent="0.2">
      <c r="A357" s="49">
        <v>6031</v>
      </c>
      <c r="B357" s="52" t="s">
        <v>322</v>
      </c>
      <c r="C357" s="49">
        <v>106</v>
      </c>
      <c r="D357" s="50" t="s">
        <v>349</v>
      </c>
      <c r="E357" s="50"/>
      <c r="F357" s="51">
        <v>35512</v>
      </c>
      <c r="G357" s="44" t="s">
        <v>323</v>
      </c>
    </row>
    <row r="358" spans="1:7" x14ac:dyDescent="0.2">
      <c r="A358" s="49">
        <v>6032</v>
      </c>
      <c r="B358" s="52" t="s">
        <v>217</v>
      </c>
      <c r="C358" s="49">
        <v>109</v>
      </c>
      <c r="D358" s="50" t="s">
        <v>274</v>
      </c>
      <c r="E358" s="50"/>
      <c r="F358" s="51">
        <v>21577</v>
      </c>
      <c r="G358" s="44" t="s">
        <v>323</v>
      </c>
    </row>
    <row r="359" spans="1:7" x14ac:dyDescent="0.2">
      <c r="A359" s="49">
        <v>6033</v>
      </c>
      <c r="B359" s="52" t="s">
        <v>257</v>
      </c>
      <c r="C359" s="49">
        <v>109</v>
      </c>
      <c r="D359" s="50" t="s">
        <v>274</v>
      </c>
      <c r="E359" s="50"/>
      <c r="F359" s="51">
        <v>29786</v>
      </c>
      <c r="G359" s="44" t="s">
        <v>323</v>
      </c>
    </row>
    <row r="360" spans="1:7" x14ac:dyDescent="0.2">
      <c r="A360" s="49">
        <v>6034</v>
      </c>
      <c r="B360" s="52" t="s">
        <v>218</v>
      </c>
      <c r="C360" s="49">
        <v>102</v>
      </c>
      <c r="D360" s="50" t="s">
        <v>350</v>
      </c>
      <c r="E360" s="50"/>
      <c r="F360" s="51">
        <v>24971</v>
      </c>
      <c r="G360" s="44" t="s">
        <v>323</v>
      </c>
    </row>
    <row r="361" spans="1:7" x14ac:dyDescent="0.2">
      <c r="A361" s="49">
        <v>6035</v>
      </c>
      <c r="B361" s="52" t="s">
        <v>219</v>
      </c>
      <c r="C361" s="49">
        <v>114</v>
      </c>
      <c r="D361" s="50" t="s">
        <v>353</v>
      </c>
      <c r="E361" s="50"/>
      <c r="F361" s="51">
        <v>20714</v>
      </c>
      <c r="G361" s="44" t="s">
        <v>323</v>
      </c>
    </row>
    <row r="362" spans="1:7" x14ac:dyDescent="0.2">
      <c r="A362" s="49">
        <v>6036</v>
      </c>
      <c r="B362" s="52" t="s">
        <v>332</v>
      </c>
      <c r="C362" s="49">
        <v>114</v>
      </c>
      <c r="D362" s="50" t="s">
        <v>353</v>
      </c>
      <c r="E362" s="50"/>
      <c r="F362" s="51">
        <v>36395</v>
      </c>
      <c r="G362" s="44" t="s">
        <v>323</v>
      </c>
    </row>
    <row r="363" spans="1:7" x14ac:dyDescent="0.2">
      <c r="A363" s="49">
        <v>6037</v>
      </c>
      <c r="B363" s="52" t="s">
        <v>333</v>
      </c>
      <c r="C363" s="49">
        <v>114</v>
      </c>
      <c r="D363" s="50" t="s">
        <v>353</v>
      </c>
      <c r="E363" s="50"/>
      <c r="F363" s="51">
        <v>25864</v>
      </c>
      <c r="G363" s="44" t="s">
        <v>323</v>
      </c>
    </row>
    <row r="364" spans="1:7" x14ac:dyDescent="0.2">
      <c r="A364" s="49">
        <v>6038</v>
      </c>
      <c r="B364" s="52" t="s">
        <v>220</v>
      </c>
      <c r="C364" s="49">
        <v>106</v>
      </c>
      <c r="D364" s="50" t="s">
        <v>349</v>
      </c>
      <c r="E364" s="50"/>
      <c r="F364" s="51">
        <v>25852</v>
      </c>
      <c r="G364" s="44" t="s">
        <v>323</v>
      </c>
    </row>
    <row r="365" spans="1:7" x14ac:dyDescent="0.2">
      <c r="A365" s="49">
        <v>6039</v>
      </c>
      <c r="B365" s="52" t="s">
        <v>310</v>
      </c>
      <c r="C365" s="49">
        <v>112</v>
      </c>
      <c r="D365" s="50" t="s">
        <v>49</v>
      </c>
      <c r="E365" s="50"/>
      <c r="F365" s="51">
        <v>34037</v>
      </c>
      <c r="G365" s="44" t="s">
        <v>323</v>
      </c>
    </row>
    <row r="366" spans="1:7" x14ac:dyDescent="0.2">
      <c r="A366" s="49">
        <v>6040</v>
      </c>
      <c r="B366" s="52" t="s">
        <v>221</v>
      </c>
      <c r="C366" s="49">
        <v>102</v>
      </c>
      <c r="D366" s="50" t="s">
        <v>350</v>
      </c>
      <c r="E366" s="50"/>
      <c r="F366" s="51">
        <v>29576</v>
      </c>
      <c r="G366" s="44" t="s">
        <v>323</v>
      </c>
    </row>
    <row r="367" spans="1:7" x14ac:dyDescent="0.2">
      <c r="A367" s="49">
        <v>6041</v>
      </c>
      <c r="B367" s="52" t="s">
        <v>334</v>
      </c>
      <c r="C367" s="49">
        <v>114</v>
      </c>
      <c r="D367" s="50" t="s">
        <v>353</v>
      </c>
      <c r="E367" s="50"/>
      <c r="F367" s="51">
        <v>37078</v>
      </c>
      <c r="G367" s="44" t="s">
        <v>323</v>
      </c>
    </row>
    <row r="368" spans="1:7" x14ac:dyDescent="0.2">
      <c r="A368" s="49">
        <v>6042</v>
      </c>
      <c r="B368" s="52" t="s">
        <v>346</v>
      </c>
      <c r="C368" s="49">
        <v>101</v>
      </c>
      <c r="D368" s="50" t="s">
        <v>78</v>
      </c>
      <c r="E368" s="50"/>
      <c r="F368" s="51">
        <v>31744</v>
      </c>
      <c r="G368" s="44" t="s">
        <v>325</v>
      </c>
    </row>
    <row r="369" spans="1:7" x14ac:dyDescent="0.2">
      <c r="A369" s="49">
        <v>6043</v>
      </c>
      <c r="B369" s="52" t="s">
        <v>348</v>
      </c>
      <c r="C369" s="49">
        <v>108</v>
      </c>
      <c r="D369" s="50" t="s">
        <v>359</v>
      </c>
      <c r="E369" s="50"/>
      <c r="F369" s="51">
        <v>26628</v>
      </c>
      <c r="G369" s="44" t="s">
        <v>323</v>
      </c>
    </row>
    <row r="370" spans="1:7" x14ac:dyDescent="0.2">
      <c r="A370" s="49">
        <v>6044</v>
      </c>
      <c r="B370" s="52" t="s">
        <v>347</v>
      </c>
      <c r="C370" s="49">
        <v>109</v>
      </c>
      <c r="D370" s="50" t="s">
        <v>274</v>
      </c>
      <c r="E370" s="50"/>
      <c r="F370" s="51">
        <v>36300</v>
      </c>
      <c r="G370" s="44" t="s">
        <v>323</v>
      </c>
    </row>
    <row r="371" spans="1:7" x14ac:dyDescent="0.2">
      <c r="A371" s="49">
        <v>6045</v>
      </c>
      <c r="B371" s="52"/>
      <c r="C371" s="49"/>
      <c r="D371" s="50"/>
      <c r="E371" s="50"/>
      <c r="F371" s="51"/>
    </row>
    <row r="372" spans="1:7" x14ac:dyDescent="0.2">
      <c r="A372" s="49">
        <v>6046</v>
      </c>
      <c r="B372" s="52" t="s">
        <v>377</v>
      </c>
      <c r="C372" s="49">
        <v>106</v>
      </c>
      <c r="D372" s="50" t="s">
        <v>349</v>
      </c>
      <c r="E372" s="50"/>
      <c r="F372" s="51">
        <v>37183</v>
      </c>
      <c r="G372" s="44" t="s">
        <v>323</v>
      </c>
    </row>
    <row r="373" spans="1:7" x14ac:dyDescent="0.2">
      <c r="A373" s="49">
        <v>6047</v>
      </c>
      <c r="B373" s="52"/>
      <c r="C373" s="49"/>
      <c r="D373" s="50"/>
      <c r="E373" s="50"/>
      <c r="F373" s="51"/>
    </row>
    <row r="374" spans="1:7" x14ac:dyDescent="0.2">
      <c r="A374" s="49">
        <v>6048</v>
      </c>
      <c r="B374" s="52" t="s">
        <v>378</v>
      </c>
      <c r="C374" s="49">
        <v>102</v>
      </c>
      <c r="D374" s="50" t="s">
        <v>350</v>
      </c>
      <c r="E374" s="50"/>
      <c r="F374" s="51">
        <v>20634</v>
      </c>
      <c r="G374" s="44" t="s">
        <v>323</v>
      </c>
    </row>
    <row r="375" spans="1:7" x14ac:dyDescent="0.2">
      <c r="A375" s="49">
        <v>6049</v>
      </c>
      <c r="B375" s="52" t="s">
        <v>222</v>
      </c>
      <c r="C375" s="49">
        <v>102</v>
      </c>
      <c r="D375" s="50" t="s">
        <v>350</v>
      </c>
      <c r="E375" s="50"/>
      <c r="F375" s="51">
        <v>19384</v>
      </c>
      <c r="G375" s="44" t="s">
        <v>323</v>
      </c>
    </row>
    <row r="376" spans="1:7" x14ac:dyDescent="0.2">
      <c r="A376" s="49">
        <v>6050</v>
      </c>
      <c r="B376" s="52"/>
      <c r="C376" s="49"/>
      <c r="D376" s="50"/>
      <c r="E376" s="50"/>
      <c r="F376" s="51"/>
    </row>
    <row r="377" spans="1:7" x14ac:dyDescent="0.2">
      <c r="A377" s="49">
        <v>6051</v>
      </c>
      <c r="B377" s="52" t="s">
        <v>223</v>
      </c>
      <c r="C377" s="49">
        <v>109</v>
      </c>
      <c r="D377" s="50" t="s">
        <v>274</v>
      </c>
      <c r="E377" s="50"/>
      <c r="F377" s="51">
        <v>22630</v>
      </c>
      <c r="G377" s="44" t="s">
        <v>323</v>
      </c>
    </row>
    <row r="378" spans="1:7" x14ac:dyDescent="0.2">
      <c r="A378" s="49">
        <v>6052</v>
      </c>
      <c r="B378" s="52"/>
      <c r="C378" s="49"/>
      <c r="D378" s="50"/>
      <c r="E378" s="50"/>
      <c r="F378" s="51"/>
    </row>
    <row r="379" spans="1:7" x14ac:dyDescent="0.2">
      <c r="A379" s="49">
        <v>6053</v>
      </c>
      <c r="B379" s="52" t="s">
        <v>224</v>
      </c>
      <c r="C379" s="49">
        <v>114</v>
      </c>
      <c r="D379" s="50" t="s">
        <v>353</v>
      </c>
      <c r="E379" s="50"/>
      <c r="F379" s="51">
        <v>20379</v>
      </c>
      <c r="G379" s="44" t="s">
        <v>323</v>
      </c>
    </row>
    <row r="380" spans="1:7" x14ac:dyDescent="0.2">
      <c r="A380" s="49">
        <v>6054</v>
      </c>
      <c r="B380" s="52" t="s">
        <v>225</v>
      </c>
      <c r="C380" s="49">
        <v>114</v>
      </c>
      <c r="D380" s="50" t="s">
        <v>353</v>
      </c>
      <c r="E380" s="50"/>
      <c r="F380" s="51">
        <v>25197</v>
      </c>
      <c r="G380" s="44" t="s">
        <v>323</v>
      </c>
    </row>
    <row r="381" spans="1:7" x14ac:dyDescent="0.2">
      <c r="A381" s="49">
        <v>6055</v>
      </c>
      <c r="B381" s="52" t="s">
        <v>226</v>
      </c>
      <c r="C381" s="49">
        <v>102</v>
      </c>
      <c r="D381" s="50" t="s">
        <v>350</v>
      </c>
      <c r="E381" s="50"/>
      <c r="F381" s="51">
        <v>27841</v>
      </c>
      <c r="G381" s="44" t="s">
        <v>323</v>
      </c>
    </row>
    <row r="382" spans="1:7" x14ac:dyDescent="0.2">
      <c r="A382" s="49">
        <v>6056</v>
      </c>
      <c r="B382" s="52" t="s">
        <v>339</v>
      </c>
      <c r="C382" s="49">
        <v>104</v>
      </c>
      <c r="D382" s="50" t="s">
        <v>357</v>
      </c>
      <c r="E382" s="50"/>
      <c r="F382" s="51">
        <v>25722</v>
      </c>
      <c r="G382" s="44" t="s">
        <v>323</v>
      </c>
    </row>
    <row r="383" spans="1:7" x14ac:dyDescent="0.2">
      <c r="A383" s="49">
        <v>6057</v>
      </c>
      <c r="B383" s="52" t="s">
        <v>311</v>
      </c>
      <c r="C383" s="49">
        <v>112</v>
      </c>
      <c r="D383" s="50" t="s">
        <v>49</v>
      </c>
      <c r="E383" s="50"/>
      <c r="F383" s="51">
        <v>35108</v>
      </c>
      <c r="G383" s="44" t="s">
        <v>323</v>
      </c>
    </row>
    <row r="384" spans="1:7" x14ac:dyDescent="0.2">
      <c r="A384" s="49">
        <v>6058</v>
      </c>
      <c r="B384" s="52" t="s">
        <v>227</v>
      </c>
      <c r="C384" s="49">
        <v>106</v>
      </c>
      <c r="D384" s="50" t="s">
        <v>349</v>
      </c>
      <c r="E384" s="50"/>
      <c r="F384" s="51">
        <v>35842</v>
      </c>
      <c r="G384" s="44" t="s">
        <v>323</v>
      </c>
    </row>
    <row r="385" spans="1:7" x14ac:dyDescent="0.2">
      <c r="A385" s="49">
        <v>6059</v>
      </c>
      <c r="B385" s="52" t="s">
        <v>228</v>
      </c>
      <c r="C385" s="49">
        <v>114</v>
      </c>
      <c r="D385" s="50" t="s">
        <v>353</v>
      </c>
      <c r="E385" s="50"/>
      <c r="F385" s="51">
        <v>21618</v>
      </c>
      <c r="G385" s="44" t="s">
        <v>323</v>
      </c>
    </row>
    <row r="386" spans="1:7" x14ac:dyDescent="0.2">
      <c r="A386" s="49">
        <v>6060</v>
      </c>
      <c r="B386" s="52"/>
      <c r="C386" s="49"/>
      <c r="D386" s="50"/>
      <c r="E386" s="50"/>
      <c r="F386" s="51"/>
    </row>
    <row r="387" spans="1:7" x14ac:dyDescent="0.2">
      <c r="A387" s="49">
        <v>6061</v>
      </c>
      <c r="B387" s="52" t="s">
        <v>229</v>
      </c>
      <c r="C387" s="49">
        <v>109</v>
      </c>
      <c r="D387" s="50" t="s">
        <v>274</v>
      </c>
      <c r="E387" s="50"/>
      <c r="F387" s="51">
        <v>19479</v>
      </c>
      <c r="G387" s="44" t="s">
        <v>323</v>
      </c>
    </row>
    <row r="388" spans="1:7" x14ac:dyDescent="0.2">
      <c r="A388" s="49">
        <v>6062</v>
      </c>
      <c r="B388" s="52"/>
      <c r="C388" s="49"/>
      <c r="D388" s="50"/>
      <c r="E388" s="50"/>
      <c r="F388" s="51"/>
    </row>
    <row r="389" spans="1:7" x14ac:dyDescent="0.2">
      <c r="A389" s="49">
        <v>6063</v>
      </c>
      <c r="B389" s="52" t="s">
        <v>379</v>
      </c>
      <c r="C389" s="49">
        <v>114</v>
      </c>
      <c r="D389" s="50" t="s">
        <v>353</v>
      </c>
      <c r="E389" s="50"/>
      <c r="F389" s="51">
        <v>23087</v>
      </c>
      <c r="G389" s="44" t="s">
        <v>323</v>
      </c>
    </row>
    <row r="390" spans="1:7" x14ac:dyDescent="0.2">
      <c r="A390" s="49">
        <v>6064</v>
      </c>
      <c r="B390" s="52"/>
      <c r="C390" s="49"/>
      <c r="D390" s="50"/>
      <c r="E390" s="50"/>
      <c r="F390" s="51"/>
    </row>
    <row r="391" spans="1:7" x14ac:dyDescent="0.2">
      <c r="A391" s="49">
        <v>6065</v>
      </c>
      <c r="B391" s="52" t="s">
        <v>230</v>
      </c>
      <c r="C391" s="49">
        <v>102</v>
      </c>
      <c r="D391" s="50" t="s">
        <v>350</v>
      </c>
      <c r="E391" s="50"/>
      <c r="F391" s="51">
        <v>17331</v>
      </c>
      <c r="G391" s="44" t="s">
        <v>323</v>
      </c>
    </row>
    <row r="392" spans="1:7" x14ac:dyDescent="0.2">
      <c r="A392" s="49">
        <v>6066</v>
      </c>
      <c r="B392" s="52"/>
      <c r="C392" s="49"/>
      <c r="D392" s="50"/>
      <c r="E392" s="50"/>
      <c r="F392" s="51"/>
    </row>
    <row r="393" spans="1:7" x14ac:dyDescent="0.2">
      <c r="A393" s="49">
        <v>6067</v>
      </c>
      <c r="B393" s="52"/>
      <c r="C393" s="49"/>
      <c r="D393" s="50"/>
      <c r="E393" s="50"/>
      <c r="F393" s="51"/>
    </row>
    <row r="394" spans="1:7" x14ac:dyDescent="0.2">
      <c r="A394" s="49">
        <v>6068</v>
      </c>
      <c r="B394" s="52"/>
      <c r="C394" s="49"/>
      <c r="D394" s="50"/>
      <c r="E394" s="50"/>
      <c r="F394" s="51"/>
    </row>
    <row r="395" spans="1:7" x14ac:dyDescent="0.2">
      <c r="A395" s="49">
        <v>6069</v>
      </c>
      <c r="B395" s="52" t="s">
        <v>231</v>
      </c>
      <c r="C395" s="49">
        <v>101</v>
      </c>
      <c r="D395" s="50" t="s">
        <v>78</v>
      </c>
      <c r="E395" s="50"/>
      <c r="F395" s="51">
        <v>20997</v>
      </c>
      <c r="G395" s="44" t="s">
        <v>323</v>
      </c>
    </row>
    <row r="396" spans="1:7" x14ac:dyDescent="0.2">
      <c r="A396" s="49">
        <v>6070</v>
      </c>
      <c r="B396" s="52"/>
      <c r="C396" s="49"/>
      <c r="D396" s="50"/>
      <c r="E396" s="50"/>
      <c r="F396" s="51"/>
    </row>
    <row r="397" spans="1:7" x14ac:dyDescent="0.2">
      <c r="A397" s="49">
        <v>6071</v>
      </c>
      <c r="B397" s="52" t="s">
        <v>232</v>
      </c>
      <c r="C397" s="49">
        <v>109</v>
      </c>
      <c r="D397" s="50" t="s">
        <v>274</v>
      </c>
      <c r="E397" s="50"/>
      <c r="F397" s="51">
        <v>26408</v>
      </c>
      <c r="G397" s="44" t="s">
        <v>323</v>
      </c>
    </row>
    <row r="398" spans="1:7" x14ac:dyDescent="0.2">
      <c r="A398" s="49">
        <v>6072</v>
      </c>
      <c r="B398" s="52" t="s">
        <v>233</v>
      </c>
      <c r="C398" s="49">
        <v>106</v>
      </c>
      <c r="D398" s="50" t="s">
        <v>349</v>
      </c>
      <c r="E398" s="50"/>
      <c r="F398" s="51">
        <v>25216</v>
      </c>
      <c r="G398" s="44" t="s">
        <v>323</v>
      </c>
    </row>
    <row r="399" spans="1:7" x14ac:dyDescent="0.2">
      <c r="A399" s="49">
        <v>6073</v>
      </c>
      <c r="B399" s="52"/>
      <c r="C399" s="49"/>
      <c r="D399" s="50"/>
      <c r="E399" s="50"/>
      <c r="F399" s="51"/>
    </row>
    <row r="400" spans="1:7" x14ac:dyDescent="0.2">
      <c r="A400" s="49">
        <v>6074</v>
      </c>
      <c r="B400" s="52" t="s">
        <v>234</v>
      </c>
      <c r="C400" s="49">
        <v>101</v>
      </c>
      <c r="D400" s="50" t="s">
        <v>78</v>
      </c>
      <c r="E400" s="50"/>
      <c r="F400" s="51">
        <v>23986</v>
      </c>
      <c r="G400" s="44" t="s">
        <v>323</v>
      </c>
    </row>
    <row r="401" spans="1:7" x14ac:dyDescent="0.2">
      <c r="A401" s="49">
        <v>6075</v>
      </c>
      <c r="B401" s="52"/>
      <c r="C401" s="49"/>
      <c r="D401" s="50"/>
      <c r="E401" s="50"/>
      <c r="F401" s="51"/>
    </row>
    <row r="402" spans="1:7" x14ac:dyDescent="0.2">
      <c r="A402" s="49">
        <v>6076</v>
      </c>
      <c r="B402" s="52" t="s">
        <v>235</v>
      </c>
      <c r="C402" s="49">
        <v>101</v>
      </c>
      <c r="D402" s="50" t="s">
        <v>78</v>
      </c>
      <c r="E402" s="50"/>
      <c r="F402" s="51">
        <v>24447</v>
      </c>
      <c r="G402" s="44" t="s">
        <v>323</v>
      </c>
    </row>
    <row r="403" spans="1:7" x14ac:dyDescent="0.2">
      <c r="A403" s="49">
        <v>6077</v>
      </c>
      <c r="B403" s="52"/>
      <c r="C403" s="49"/>
      <c r="D403" s="50"/>
      <c r="E403" s="50"/>
      <c r="F403" s="51"/>
    </row>
    <row r="404" spans="1:7" x14ac:dyDescent="0.2">
      <c r="A404" s="49">
        <v>6078</v>
      </c>
      <c r="B404" s="52"/>
      <c r="C404" s="49"/>
      <c r="D404" s="50"/>
      <c r="E404" s="50"/>
      <c r="F404" s="51"/>
    </row>
    <row r="405" spans="1:7" x14ac:dyDescent="0.2">
      <c r="A405" s="49">
        <v>6079</v>
      </c>
      <c r="B405" s="52" t="s">
        <v>380</v>
      </c>
      <c r="C405" s="49">
        <v>102</v>
      </c>
      <c r="D405" s="50" t="s">
        <v>350</v>
      </c>
      <c r="E405" s="50"/>
      <c r="F405" s="51">
        <v>35165</v>
      </c>
      <c r="G405" s="44" t="s">
        <v>323</v>
      </c>
    </row>
    <row r="406" spans="1:7" x14ac:dyDescent="0.2">
      <c r="A406" s="49">
        <v>6080</v>
      </c>
      <c r="B406" s="52"/>
      <c r="C406" s="49"/>
      <c r="D406" s="50"/>
      <c r="E406" s="50"/>
      <c r="F406" s="51"/>
    </row>
    <row r="407" spans="1:7" x14ac:dyDescent="0.2">
      <c r="A407" s="49">
        <v>6081</v>
      </c>
      <c r="B407" s="52"/>
      <c r="C407" s="49"/>
      <c r="D407" s="50"/>
      <c r="E407" s="50"/>
      <c r="F407" s="51"/>
    </row>
    <row r="408" spans="1:7" x14ac:dyDescent="0.2">
      <c r="A408" s="49">
        <v>6082</v>
      </c>
      <c r="B408" s="52" t="s">
        <v>236</v>
      </c>
      <c r="C408" s="49">
        <v>112</v>
      </c>
      <c r="D408" s="50" t="s">
        <v>49</v>
      </c>
      <c r="E408" s="50"/>
      <c r="F408" s="51">
        <v>26947</v>
      </c>
      <c r="G408" s="44" t="s">
        <v>324</v>
      </c>
    </row>
    <row r="409" spans="1:7" x14ac:dyDescent="0.2">
      <c r="A409" s="49">
        <v>6083</v>
      </c>
      <c r="B409" s="52" t="s">
        <v>381</v>
      </c>
      <c r="C409" s="49">
        <v>109</v>
      </c>
      <c r="D409" s="50" t="s">
        <v>274</v>
      </c>
      <c r="E409" s="50"/>
      <c r="F409" s="51">
        <v>33051</v>
      </c>
      <c r="G409" s="44" t="s">
        <v>323</v>
      </c>
    </row>
    <row r="410" spans="1:7" x14ac:dyDescent="0.2">
      <c r="A410" s="49">
        <v>6084</v>
      </c>
      <c r="B410" s="52" t="s">
        <v>237</v>
      </c>
      <c r="C410" s="49">
        <v>112</v>
      </c>
      <c r="D410" s="50" t="s">
        <v>49</v>
      </c>
      <c r="E410" s="50"/>
      <c r="F410" s="51">
        <v>24719</v>
      </c>
      <c r="G410" s="44" t="s">
        <v>323</v>
      </c>
    </row>
    <row r="411" spans="1:7" x14ac:dyDescent="0.2">
      <c r="A411" s="49">
        <v>6085</v>
      </c>
      <c r="B411" s="52"/>
      <c r="C411" s="49"/>
      <c r="D411" s="50"/>
      <c r="E411" s="50"/>
      <c r="F411" s="51"/>
    </row>
    <row r="412" spans="1:7" x14ac:dyDescent="0.2">
      <c r="A412" s="49">
        <v>6086</v>
      </c>
      <c r="B412" s="52" t="s">
        <v>382</v>
      </c>
      <c r="C412" s="49">
        <v>104</v>
      </c>
      <c r="D412" s="50" t="s">
        <v>357</v>
      </c>
      <c r="E412" s="50"/>
      <c r="F412" s="51">
        <v>28414</v>
      </c>
      <c r="G412" s="44" t="s">
        <v>323</v>
      </c>
    </row>
    <row r="413" spans="1:7" x14ac:dyDescent="0.2">
      <c r="A413" s="49">
        <v>6087</v>
      </c>
      <c r="B413" s="52" t="s">
        <v>238</v>
      </c>
      <c r="C413" s="49">
        <v>114</v>
      </c>
      <c r="D413" s="50" t="s">
        <v>353</v>
      </c>
      <c r="E413" s="50"/>
      <c r="F413" s="51">
        <v>35295</v>
      </c>
      <c r="G413" s="44" t="s">
        <v>323</v>
      </c>
    </row>
    <row r="414" spans="1:7" x14ac:dyDescent="0.2">
      <c r="A414" s="49">
        <v>6088</v>
      </c>
      <c r="B414" s="52"/>
      <c r="C414" s="49"/>
      <c r="D414" s="50"/>
      <c r="E414" s="50"/>
      <c r="F414" s="51"/>
    </row>
    <row r="415" spans="1:7" x14ac:dyDescent="0.2">
      <c r="A415" s="49">
        <v>6089</v>
      </c>
      <c r="B415" s="52" t="s">
        <v>239</v>
      </c>
      <c r="C415" s="49">
        <v>106</v>
      </c>
      <c r="D415" s="50" t="s">
        <v>349</v>
      </c>
      <c r="E415" s="50"/>
      <c r="F415" s="51">
        <v>35909</v>
      </c>
      <c r="G415" s="44" t="s">
        <v>323</v>
      </c>
    </row>
    <row r="416" spans="1:7" x14ac:dyDescent="0.2">
      <c r="A416" s="49">
        <v>6090</v>
      </c>
      <c r="B416" s="52" t="s">
        <v>240</v>
      </c>
      <c r="C416" s="49">
        <v>106</v>
      </c>
      <c r="D416" s="50" t="s">
        <v>349</v>
      </c>
      <c r="E416" s="50"/>
      <c r="F416" s="51">
        <v>34827</v>
      </c>
      <c r="G416" s="44" t="s">
        <v>323</v>
      </c>
    </row>
    <row r="417" spans="1:7" x14ac:dyDescent="0.2">
      <c r="A417" s="49">
        <v>6091</v>
      </c>
      <c r="B417" s="52" t="s">
        <v>241</v>
      </c>
      <c r="C417" s="49">
        <v>114</v>
      </c>
      <c r="D417" s="50" t="s">
        <v>353</v>
      </c>
      <c r="E417" s="50"/>
      <c r="F417" s="51">
        <v>19650</v>
      </c>
      <c r="G417" s="44" t="s">
        <v>323</v>
      </c>
    </row>
    <row r="418" spans="1:7" x14ac:dyDescent="0.2">
      <c r="A418" s="49">
        <v>6092</v>
      </c>
      <c r="B418" s="52"/>
      <c r="C418" s="49"/>
      <c r="D418" s="50"/>
      <c r="E418" s="50"/>
      <c r="F418" s="51"/>
    </row>
    <row r="419" spans="1:7" x14ac:dyDescent="0.2">
      <c r="A419" s="49">
        <v>6093</v>
      </c>
      <c r="B419" s="52"/>
      <c r="C419" s="49"/>
      <c r="D419" s="50"/>
      <c r="E419" s="50"/>
      <c r="F419" s="51"/>
    </row>
    <row r="420" spans="1:7" x14ac:dyDescent="0.2">
      <c r="A420" s="49">
        <v>6094</v>
      </c>
      <c r="B420" s="52"/>
      <c r="C420" s="49"/>
      <c r="D420" s="50"/>
      <c r="E420" s="50"/>
      <c r="F420" s="51"/>
    </row>
    <row r="421" spans="1:7" x14ac:dyDescent="0.2">
      <c r="A421" s="49">
        <v>6095</v>
      </c>
      <c r="B421" s="52"/>
      <c r="C421" s="49"/>
      <c r="D421" s="50"/>
      <c r="E421" s="50"/>
      <c r="F421" s="51"/>
    </row>
    <row r="422" spans="1:7" x14ac:dyDescent="0.2">
      <c r="A422" s="49">
        <v>6096</v>
      </c>
      <c r="B422" s="52" t="s">
        <v>242</v>
      </c>
      <c r="C422" s="49">
        <v>114</v>
      </c>
      <c r="D422" s="50" t="s">
        <v>353</v>
      </c>
      <c r="E422" s="50"/>
      <c r="F422" s="51">
        <v>31253</v>
      </c>
      <c r="G422" s="44" t="s">
        <v>323</v>
      </c>
    </row>
    <row r="423" spans="1:7" x14ac:dyDescent="0.2">
      <c r="A423" s="49">
        <v>6097</v>
      </c>
      <c r="B423" s="52"/>
      <c r="C423" s="49"/>
      <c r="D423" s="50"/>
      <c r="E423" s="50"/>
      <c r="F423" s="51"/>
    </row>
    <row r="424" spans="1:7" x14ac:dyDescent="0.2">
      <c r="A424" s="49">
        <v>6098</v>
      </c>
      <c r="B424" s="52" t="s">
        <v>243</v>
      </c>
      <c r="C424" s="49">
        <v>112</v>
      </c>
      <c r="D424" s="50" t="s">
        <v>49</v>
      </c>
      <c r="E424" s="50"/>
      <c r="F424" s="51">
        <v>33201</v>
      </c>
      <c r="G424" s="44" t="s">
        <v>323</v>
      </c>
    </row>
    <row r="425" spans="1:7" x14ac:dyDescent="0.2">
      <c r="A425" s="49">
        <v>6099</v>
      </c>
      <c r="B425" s="52"/>
      <c r="C425" s="49"/>
      <c r="D425" s="50"/>
      <c r="E425" s="50"/>
      <c r="F425" s="51"/>
    </row>
    <row r="426" spans="1:7" x14ac:dyDescent="0.2">
      <c r="A426" s="49">
        <v>6100</v>
      </c>
      <c r="B426" s="52"/>
      <c r="C426" s="49"/>
      <c r="D426" s="50"/>
      <c r="E426" s="50"/>
      <c r="F426" s="51"/>
    </row>
    <row r="427" spans="1:7" x14ac:dyDescent="0.2">
      <c r="A427" s="49">
        <v>6101</v>
      </c>
      <c r="B427" s="52"/>
      <c r="C427" s="49"/>
      <c r="D427" s="50"/>
      <c r="E427" s="50"/>
      <c r="F427" s="51"/>
    </row>
    <row r="428" spans="1:7" x14ac:dyDescent="0.2">
      <c r="A428" s="49">
        <v>6102</v>
      </c>
      <c r="B428" s="52" t="s">
        <v>281</v>
      </c>
      <c r="C428" s="49">
        <v>114</v>
      </c>
      <c r="D428" s="50" t="s">
        <v>353</v>
      </c>
      <c r="E428" s="50"/>
      <c r="F428" s="51">
        <v>28513</v>
      </c>
      <c r="G428" s="44" t="s">
        <v>323</v>
      </c>
    </row>
    <row r="429" spans="1:7" x14ac:dyDescent="0.2">
      <c r="A429" s="49">
        <v>6103</v>
      </c>
      <c r="B429" s="52"/>
      <c r="C429" s="49"/>
      <c r="D429" s="50"/>
      <c r="E429" s="50"/>
      <c r="F429" s="51"/>
    </row>
    <row r="430" spans="1:7" x14ac:dyDescent="0.2">
      <c r="A430" s="49">
        <v>6104</v>
      </c>
      <c r="B430" s="52"/>
      <c r="C430" s="49"/>
      <c r="D430" s="50"/>
      <c r="E430" s="50"/>
      <c r="F430" s="51"/>
    </row>
    <row r="431" spans="1:7" x14ac:dyDescent="0.2">
      <c r="A431" s="49">
        <v>6105</v>
      </c>
      <c r="B431" s="52" t="s">
        <v>244</v>
      </c>
      <c r="C431" s="49">
        <v>114</v>
      </c>
      <c r="D431" s="50" t="s">
        <v>353</v>
      </c>
      <c r="E431" s="50"/>
      <c r="F431" s="51">
        <v>34906</v>
      </c>
      <c r="G431" s="44" t="s">
        <v>323</v>
      </c>
    </row>
    <row r="432" spans="1:7" x14ac:dyDescent="0.2">
      <c r="A432" s="49">
        <v>6106</v>
      </c>
      <c r="B432" s="52" t="s">
        <v>383</v>
      </c>
      <c r="C432" s="49">
        <v>106</v>
      </c>
      <c r="D432" s="50" t="s">
        <v>349</v>
      </c>
      <c r="E432" s="50"/>
      <c r="F432" s="51">
        <v>25375</v>
      </c>
      <c r="G432" s="44" t="s">
        <v>323</v>
      </c>
    </row>
    <row r="433" spans="1:7" x14ac:dyDescent="0.2">
      <c r="A433" s="49">
        <v>6107</v>
      </c>
      <c r="B433" s="52"/>
      <c r="C433" s="49"/>
      <c r="D433" s="50"/>
      <c r="E433" s="50"/>
      <c r="F433" s="51"/>
    </row>
    <row r="434" spans="1:7" x14ac:dyDescent="0.2">
      <c r="A434" s="49">
        <v>6108</v>
      </c>
      <c r="B434" s="52"/>
      <c r="C434" s="49"/>
      <c r="D434" s="50"/>
      <c r="E434" s="50"/>
      <c r="F434" s="51"/>
    </row>
    <row r="435" spans="1:7" x14ac:dyDescent="0.2">
      <c r="A435" s="49">
        <v>6109</v>
      </c>
      <c r="B435" s="52"/>
      <c r="C435" s="49"/>
      <c r="D435" s="50"/>
      <c r="E435" s="50"/>
      <c r="F435" s="51"/>
    </row>
    <row r="436" spans="1:7" x14ac:dyDescent="0.2">
      <c r="A436" s="49">
        <v>6110</v>
      </c>
      <c r="B436" s="52"/>
      <c r="C436" s="49"/>
      <c r="D436" s="50"/>
      <c r="E436" s="50"/>
      <c r="F436" s="51"/>
    </row>
    <row r="437" spans="1:7" x14ac:dyDescent="0.2">
      <c r="A437" s="49">
        <v>6111</v>
      </c>
      <c r="B437" s="52" t="s">
        <v>245</v>
      </c>
      <c r="C437" s="49">
        <v>114</v>
      </c>
      <c r="D437" s="50" t="s">
        <v>353</v>
      </c>
      <c r="E437" s="50"/>
      <c r="F437" s="51">
        <v>24864</v>
      </c>
      <c r="G437" s="44" t="s">
        <v>323</v>
      </c>
    </row>
    <row r="438" spans="1:7" x14ac:dyDescent="0.2">
      <c r="A438" s="49">
        <v>6112</v>
      </c>
      <c r="B438" s="52" t="s">
        <v>246</v>
      </c>
      <c r="C438" s="49">
        <v>114</v>
      </c>
      <c r="D438" s="50" t="s">
        <v>353</v>
      </c>
      <c r="E438" s="50"/>
      <c r="F438" s="51">
        <v>34787</v>
      </c>
      <c r="G438" s="44" t="s">
        <v>323</v>
      </c>
    </row>
    <row r="439" spans="1:7" x14ac:dyDescent="0.2">
      <c r="A439" s="49">
        <v>6113</v>
      </c>
      <c r="B439" s="52" t="s">
        <v>247</v>
      </c>
      <c r="C439" s="49">
        <v>114</v>
      </c>
      <c r="D439" s="50" t="s">
        <v>353</v>
      </c>
      <c r="E439" s="50"/>
      <c r="F439" s="51">
        <v>35414</v>
      </c>
      <c r="G439" s="44" t="s">
        <v>323</v>
      </c>
    </row>
    <row r="440" spans="1:7" x14ac:dyDescent="0.2">
      <c r="A440" s="49">
        <v>6114</v>
      </c>
      <c r="B440" s="52" t="s">
        <v>248</v>
      </c>
      <c r="C440" s="49">
        <v>114</v>
      </c>
      <c r="D440" s="50" t="s">
        <v>353</v>
      </c>
      <c r="E440" s="50"/>
      <c r="F440" s="51">
        <v>35613</v>
      </c>
      <c r="G440" s="44" t="s">
        <v>323</v>
      </c>
    </row>
    <row r="441" spans="1:7" x14ac:dyDescent="0.2">
      <c r="A441" s="49">
        <v>6115</v>
      </c>
      <c r="B441" s="52" t="s">
        <v>249</v>
      </c>
      <c r="C441" s="49">
        <v>114</v>
      </c>
      <c r="D441" s="50" t="s">
        <v>353</v>
      </c>
      <c r="E441" s="50"/>
      <c r="F441" s="51">
        <v>35543</v>
      </c>
      <c r="G441" s="44" t="s">
        <v>323</v>
      </c>
    </row>
    <row r="442" spans="1:7" x14ac:dyDescent="0.2">
      <c r="A442" s="49">
        <v>6116</v>
      </c>
      <c r="B442" s="52"/>
      <c r="C442" s="49"/>
      <c r="D442" s="50"/>
      <c r="E442" s="50"/>
      <c r="F442" s="51"/>
    </row>
    <row r="443" spans="1:7" x14ac:dyDescent="0.2">
      <c r="A443" s="49">
        <v>6117</v>
      </c>
      <c r="B443" s="52" t="s">
        <v>258</v>
      </c>
      <c r="C443" s="49">
        <v>109</v>
      </c>
      <c r="D443" s="50" t="s">
        <v>274</v>
      </c>
      <c r="E443" s="50"/>
      <c r="F443" s="51">
        <v>33993</v>
      </c>
      <c r="G443" s="44" t="s">
        <v>323</v>
      </c>
    </row>
    <row r="444" spans="1:7" x14ac:dyDescent="0.2">
      <c r="A444" s="49">
        <v>6118</v>
      </c>
      <c r="B444" s="52"/>
      <c r="C444" s="49"/>
      <c r="D444" s="50"/>
      <c r="E444" s="50"/>
      <c r="F444" s="51"/>
    </row>
    <row r="445" spans="1:7" x14ac:dyDescent="0.2">
      <c r="A445" s="49">
        <v>6119</v>
      </c>
      <c r="B445" s="52"/>
      <c r="C445" s="49"/>
      <c r="D445" s="50"/>
      <c r="E445" s="50"/>
      <c r="F445" s="51"/>
    </row>
    <row r="446" spans="1:7" x14ac:dyDescent="0.2">
      <c r="A446" s="49">
        <v>6120</v>
      </c>
      <c r="B446" s="52"/>
      <c r="C446" s="49"/>
      <c r="D446" s="50"/>
      <c r="E446" s="50"/>
      <c r="F446" s="51"/>
    </row>
    <row r="447" spans="1:7" x14ac:dyDescent="0.2">
      <c r="A447" s="49">
        <v>6121</v>
      </c>
      <c r="B447" s="52"/>
      <c r="C447" s="49"/>
      <c r="D447" s="50"/>
      <c r="E447" s="50"/>
      <c r="F447" s="51"/>
    </row>
    <row r="448" spans="1:7" x14ac:dyDescent="0.2">
      <c r="A448" s="49">
        <v>6122</v>
      </c>
      <c r="B448" s="52" t="s">
        <v>259</v>
      </c>
      <c r="C448" s="49">
        <v>106</v>
      </c>
      <c r="D448" s="50" t="s">
        <v>349</v>
      </c>
      <c r="E448" s="50"/>
      <c r="F448" s="51">
        <v>19693</v>
      </c>
      <c r="G448" s="44" t="s">
        <v>325</v>
      </c>
    </row>
    <row r="449" spans="1:11" x14ac:dyDescent="0.2">
      <c r="A449" s="49">
        <v>6123</v>
      </c>
      <c r="B449" s="52"/>
      <c r="C449" s="49"/>
      <c r="D449" s="50"/>
      <c r="E449" s="50"/>
      <c r="F449" s="51"/>
    </row>
    <row r="450" spans="1:11" x14ac:dyDescent="0.2">
      <c r="A450" s="49">
        <v>6124</v>
      </c>
      <c r="B450" s="52"/>
      <c r="C450" s="49"/>
      <c r="D450" s="50"/>
      <c r="E450" s="50"/>
      <c r="F450" s="51"/>
    </row>
    <row r="451" spans="1:11" x14ac:dyDescent="0.2">
      <c r="A451" s="49">
        <v>6125</v>
      </c>
      <c r="B451" s="52" t="s">
        <v>271</v>
      </c>
      <c r="C451" s="49">
        <v>114</v>
      </c>
      <c r="D451" s="50" t="s">
        <v>353</v>
      </c>
      <c r="E451" s="50"/>
      <c r="F451" s="51">
        <v>28178</v>
      </c>
      <c r="G451" s="44" t="s">
        <v>330</v>
      </c>
    </row>
    <row r="452" spans="1:11" x14ac:dyDescent="0.2">
      <c r="A452" s="49">
        <v>6126</v>
      </c>
      <c r="B452" s="40"/>
      <c r="C452" s="39"/>
      <c r="F452" s="49"/>
      <c r="G452" s="49"/>
      <c r="H452" s="50"/>
      <c r="I452" s="50"/>
      <c r="J452" s="51"/>
      <c r="K452" s="49"/>
    </row>
    <row r="453" spans="1:11" x14ac:dyDescent="0.2">
      <c r="A453" s="49">
        <v>6127</v>
      </c>
      <c r="B453" s="40"/>
      <c r="C453" s="39"/>
    </row>
    <row r="454" spans="1:11" x14ac:dyDescent="0.2">
      <c r="A454" s="49">
        <v>6128</v>
      </c>
      <c r="B454" s="40"/>
      <c r="C454" s="39"/>
      <c r="F454" s="49"/>
      <c r="G454" s="61"/>
      <c r="H454" s="48"/>
      <c r="I454" s="48"/>
      <c r="J454" s="48"/>
      <c r="K454" s="48"/>
    </row>
    <row r="455" spans="1:11" x14ac:dyDescent="0.2">
      <c r="A455" s="49">
        <v>6129</v>
      </c>
      <c r="B455" s="40"/>
      <c r="C455" s="39"/>
    </row>
    <row r="456" spans="1:11" x14ac:dyDescent="0.2">
      <c r="A456" s="49">
        <v>6130</v>
      </c>
      <c r="B456" s="40"/>
      <c r="C456" s="39"/>
    </row>
    <row r="457" spans="1:11" x14ac:dyDescent="0.2">
      <c r="A457" s="49">
        <v>6131</v>
      </c>
      <c r="B457" s="40"/>
      <c r="C457" s="39"/>
    </row>
    <row r="458" spans="1:11" x14ac:dyDescent="0.2">
      <c r="A458" s="49">
        <v>6132</v>
      </c>
      <c r="B458" s="40"/>
      <c r="C458" s="39"/>
    </row>
    <row r="459" spans="1:11" x14ac:dyDescent="0.2">
      <c r="A459" s="49">
        <v>6133</v>
      </c>
      <c r="B459" s="40"/>
      <c r="C459" s="39"/>
    </row>
    <row r="460" spans="1:11" x14ac:dyDescent="0.2">
      <c r="A460" s="49">
        <v>6134</v>
      </c>
      <c r="B460" s="40"/>
      <c r="C460" s="39"/>
    </row>
    <row r="461" spans="1:11" x14ac:dyDescent="0.2">
      <c r="A461" s="49">
        <v>6135</v>
      </c>
      <c r="B461" s="40"/>
      <c r="C461" s="39"/>
    </row>
    <row r="462" spans="1:11" x14ac:dyDescent="0.2">
      <c r="A462" s="39"/>
      <c r="B462" s="40"/>
      <c r="C462" s="39"/>
    </row>
    <row r="463" spans="1:11" x14ac:dyDescent="0.2">
      <c r="A463" s="39"/>
      <c r="B463" s="40"/>
      <c r="C463" s="39"/>
    </row>
    <row r="464" spans="1:11" x14ac:dyDescent="0.2">
      <c r="A464" s="39"/>
      <c r="B464" s="40"/>
      <c r="C464" s="39"/>
    </row>
    <row r="465" spans="1:3" x14ac:dyDescent="0.2">
      <c r="A465" s="39"/>
      <c r="B465" s="40"/>
      <c r="C465" s="39"/>
    </row>
    <row r="466" spans="1:3" x14ac:dyDescent="0.2">
      <c r="A466" s="39"/>
      <c r="B466" s="40"/>
      <c r="C466" s="39"/>
    </row>
    <row r="467" spans="1:3" x14ac:dyDescent="0.2">
      <c r="A467" s="39"/>
      <c r="B467" s="40"/>
      <c r="C467" s="39"/>
    </row>
    <row r="468" spans="1:3" x14ac:dyDescent="0.2">
      <c r="A468" s="39"/>
      <c r="B468" s="40"/>
      <c r="C468" s="39"/>
    </row>
    <row r="469" spans="1:3" x14ac:dyDescent="0.2">
      <c r="A469" s="39"/>
      <c r="B469" s="40"/>
      <c r="C469" s="39"/>
    </row>
    <row r="470" spans="1:3" x14ac:dyDescent="0.2">
      <c r="A470" s="39"/>
      <c r="B470" s="40"/>
      <c r="C470" s="39"/>
    </row>
    <row r="471" spans="1:3" x14ac:dyDescent="0.2">
      <c r="A471" s="39"/>
      <c r="B471" s="40"/>
      <c r="C471" s="39"/>
    </row>
    <row r="472" spans="1:3" x14ac:dyDescent="0.2">
      <c r="A472" s="39"/>
      <c r="B472" s="40"/>
      <c r="C472" s="39"/>
    </row>
    <row r="473" spans="1:3" x14ac:dyDescent="0.2">
      <c r="A473" s="39"/>
      <c r="B473" s="40"/>
      <c r="C473" s="39"/>
    </row>
    <row r="474" spans="1:3" x14ac:dyDescent="0.2">
      <c r="A474" s="39"/>
      <c r="B474" s="40"/>
      <c r="C474" s="39"/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Spiel</dc:creator>
  <cp:lastModifiedBy>Spiel</cp:lastModifiedBy>
  <cp:lastPrinted>2014-02-22T11:00:30Z</cp:lastPrinted>
  <dcterms:created xsi:type="dcterms:W3CDTF">2004-06-28T18:50:25Z</dcterms:created>
  <dcterms:modified xsi:type="dcterms:W3CDTF">2014-02-22T12:10:09Z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