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activeX/activeX1.xml" ContentType="application/vnd.ms-office.activeX+xml"/>
  <Override PartName="/docProps/custom.xml" ContentType="application/vnd.openxmlformats-officedocument.custom-properties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DieseArbeitsmappe" defaultThemeVersion="124226"/>
  <bookViews>
    <workbookView xWindow="720" yWindow="375" windowWidth="12120" windowHeight="7425" tabRatio="799"/>
  </bookViews>
  <sheets>
    <sheet name="MS-Spiel 4er mit Formeln" sheetId="2" r:id="rId1"/>
    <sheet name="Spielerkartei - Spielbericht" sheetId="3" r:id="rId2"/>
  </sheets>
  <definedNames>
    <definedName name="_xlnm._FilterDatabase" localSheetId="0" hidden="1">'MS-Spiel 4er mit Formeln'!$AI$36:$AI$61</definedName>
    <definedName name="_xlnm._FilterDatabase" localSheetId="1" hidden="1">'Spielerkartei - Spielbericht'!$A$1:$D$713</definedName>
    <definedName name="_xlnm.Print_Area" localSheetId="0">'MS-Spiel 4er mit Formeln'!$A$1:$AG$34</definedName>
    <definedName name="LP">"Rechteck 2"</definedName>
  </definedNames>
  <calcPr calcId="124519"/>
</workbook>
</file>

<file path=xl/calcChain.xml><?xml version="1.0" encoding="utf-8"?>
<calcChain xmlns="http://schemas.openxmlformats.org/spreadsheetml/2006/main">
  <c r="Z6" i="2"/>
  <c r="I6"/>
  <c r="U4"/>
  <c r="U3"/>
  <c r="U2"/>
  <c r="L3"/>
  <c r="L4"/>
  <c r="T8"/>
  <c r="T10"/>
  <c r="T12"/>
  <c r="T14"/>
  <c r="C14"/>
  <c r="C12"/>
  <c r="C10"/>
  <c r="C8"/>
  <c r="T17"/>
  <c r="C17"/>
  <c r="AE8"/>
  <c r="N8"/>
  <c r="W9"/>
  <c r="AE14"/>
  <c r="AE12"/>
  <c r="AE10"/>
  <c r="F9"/>
  <c r="N10"/>
  <c r="N12"/>
  <c r="N14"/>
  <c r="O6"/>
  <c r="H9"/>
  <c r="J9"/>
  <c r="L9"/>
  <c r="Y9"/>
  <c r="AE9" s="1"/>
  <c r="AA9"/>
  <c r="AC9"/>
  <c r="F11"/>
  <c r="H11"/>
  <c r="J11"/>
  <c r="L11"/>
  <c r="W11"/>
  <c r="Y11"/>
  <c r="AA11"/>
  <c r="AC11"/>
  <c r="F13"/>
  <c r="H13"/>
  <c r="J13"/>
  <c r="L13"/>
  <c r="W13"/>
  <c r="Y13"/>
  <c r="AA13"/>
  <c r="AC13"/>
  <c r="F15"/>
  <c r="H15"/>
  <c r="J15"/>
  <c r="L15"/>
  <c r="W15"/>
  <c r="Y15"/>
  <c r="AA15"/>
  <c r="AC15"/>
  <c r="C3"/>
  <c r="AF6"/>
  <c r="X19"/>
  <c r="G19"/>
  <c r="AE15" l="1"/>
  <c r="AE13"/>
  <c r="V19"/>
  <c r="U19"/>
  <c r="AG19" s="1"/>
  <c r="AE11"/>
  <c r="AG8"/>
  <c r="N9"/>
  <c r="N15"/>
  <c r="P14" s="1"/>
  <c r="E19"/>
  <c r="N13"/>
  <c r="N11"/>
  <c r="P10" s="1"/>
  <c r="D19"/>
  <c r="T22" s="1"/>
  <c r="R22"/>
  <c r="P8"/>
  <c r="AG14" l="1"/>
  <c r="R24" s="1"/>
  <c r="P12"/>
  <c r="AG12"/>
  <c r="AG10"/>
  <c r="P19"/>
  <c r="O22"/>
  <c r="J22"/>
  <c r="O24" l="1"/>
  <c r="R28" s="1"/>
  <c r="O28" l="1"/>
</calcChain>
</file>

<file path=xl/sharedStrings.xml><?xml version="1.0" encoding="utf-8"?>
<sst xmlns="http://schemas.openxmlformats.org/spreadsheetml/2006/main" count="1109" uniqueCount="342">
  <si>
    <t>S  P  I  E  L  B  E  R  I  C  H  T</t>
  </si>
  <si>
    <t>RUNDE</t>
  </si>
  <si>
    <t>MEISTERSCHAFT</t>
  </si>
  <si>
    <t xml:space="preserve">   LIGA, KLASSE: </t>
  </si>
  <si>
    <t>DATUM</t>
  </si>
  <si>
    <t>DAMEN</t>
  </si>
  <si>
    <t xml:space="preserve">   BAHN: </t>
  </si>
  <si>
    <t>UHRZEIT</t>
  </si>
  <si>
    <t>HERREN</t>
  </si>
  <si>
    <t xml:space="preserve">   ORT: </t>
  </si>
  <si>
    <t>HEIMVEREIN</t>
  </si>
  <si>
    <t>Vereins-Nr.</t>
  </si>
  <si>
    <t>LV-Nr.</t>
  </si>
  <si>
    <t>GASTVEREIN</t>
  </si>
  <si>
    <t>Pass-NR.</t>
  </si>
  <si>
    <t>RL</t>
  </si>
  <si>
    <t>NAME</t>
  </si>
  <si>
    <t>FW</t>
  </si>
  <si>
    <t>1. Satz</t>
  </si>
  <si>
    <t>2. Satz</t>
  </si>
  <si>
    <t>3. Satz</t>
  </si>
  <si>
    <t>4. Satz</t>
  </si>
  <si>
    <t>GES</t>
  </si>
  <si>
    <t>M - LP</t>
  </si>
  <si>
    <t>Ersatzspieler/in</t>
  </si>
  <si>
    <t>ab</t>
  </si>
  <si>
    <t>Wurf für</t>
  </si>
  <si>
    <t>GESAMTLEISTUNG</t>
  </si>
  <si>
    <t>Kegel</t>
  </si>
  <si>
    <t>Schnitt</t>
  </si>
  <si>
    <t>SATZPUNKTE</t>
  </si>
  <si>
    <t>MANNSCHAFTSPUNKTE</t>
  </si>
  <si>
    <t>SPORTKAPITÄN</t>
  </si>
  <si>
    <t>HV</t>
  </si>
  <si>
    <t>GV</t>
  </si>
  <si>
    <t>VERWARNUNG</t>
  </si>
  <si>
    <t>SCHIEDSRICHTER</t>
  </si>
  <si>
    <t>NR</t>
  </si>
  <si>
    <t>PROTEST</t>
  </si>
  <si>
    <t>Vereine</t>
  </si>
  <si>
    <t>SKC Koblach 3</t>
  </si>
  <si>
    <t>SKC Hilti 1</t>
  </si>
  <si>
    <t>SKC Illwerke 2</t>
  </si>
  <si>
    <t>ESV Bludenz 2</t>
  </si>
  <si>
    <t>ATSV Hard 2</t>
  </si>
  <si>
    <t>SKC Illwerke 1</t>
  </si>
  <si>
    <t>Koblach</t>
  </si>
  <si>
    <t>Bludenz</t>
  </si>
  <si>
    <t>Hard</t>
  </si>
  <si>
    <t>SKC Koblach</t>
  </si>
  <si>
    <t>Damen</t>
  </si>
  <si>
    <t>Herren</t>
  </si>
  <si>
    <t>Liga</t>
  </si>
  <si>
    <t>Vorarlbergliga</t>
  </si>
  <si>
    <t>Damenliga</t>
  </si>
  <si>
    <t>Ort</t>
  </si>
  <si>
    <t>Vandans</t>
  </si>
  <si>
    <t>Dornbirn</t>
  </si>
  <si>
    <t>Wolfurt</t>
  </si>
  <si>
    <t>Bahnanlage</t>
  </si>
  <si>
    <t>Landessportschule</t>
  </si>
  <si>
    <t>Mokry-Bludenz</t>
  </si>
  <si>
    <t>Güterbahnhof Wolfurt</t>
  </si>
  <si>
    <t>Rodund Vandans</t>
  </si>
  <si>
    <t>Freizeitzentrum Hard</t>
  </si>
  <si>
    <t>TABELLENPUNKTE</t>
  </si>
  <si>
    <t>VereinsNr.</t>
  </si>
  <si>
    <t>Bahn</t>
  </si>
  <si>
    <t>Güterbahnhof Wolfurt Bahn 1-4</t>
  </si>
  <si>
    <t>X</t>
  </si>
  <si>
    <t xml:space="preserve"> </t>
  </si>
  <si>
    <t>Begründung Verwarnung:</t>
  </si>
  <si>
    <t>H E R R E N</t>
  </si>
  <si>
    <t>D A M E N</t>
  </si>
  <si>
    <t>Kegelcenter Hard</t>
  </si>
  <si>
    <t>ESV Bludenz</t>
  </si>
  <si>
    <t>ESV Bregenz/Wolfurt</t>
  </si>
  <si>
    <t>Mokry Bludenz</t>
  </si>
  <si>
    <t>EHG Dornbirn 2</t>
  </si>
  <si>
    <t>ESV Bregenz/Wolfurt 2</t>
  </si>
  <si>
    <t>EHG Dornbirn 3</t>
  </si>
  <si>
    <t>Kegelsportcenter Koblach</t>
  </si>
  <si>
    <t>A - Liga</t>
  </si>
  <si>
    <t>ATSV Hard 1</t>
  </si>
  <si>
    <t>EHG Dornbirn D 2</t>
  </si>
  <si>
    <t>±</t>
  </si>
  <si>
    <t>Pass-Nr.</t>
  </si>
  <si>
    <t>Ver Nr.</t>
  </si>
  <si>
    <t>Verein
Name</t>
  </si>
  <si>
    <t>FEURLE Stefan</t>
  </si>
  <si>
    <t>SCHUHAJEK Dietmar</t>
  </si>
  <si>
    <t>WALTER Gottlieb</t>
  </si>
  <si>
    <t>EGGER Patrick</t>
  </si>
  <si>
    <t>FRITZ Niklas</t>
  </si>
  <si>
    <t>BITSCHNAU Emil</t>
  </si>
  <si>
    <t>FRITZ Erich</t>
  </si>
  <si>
    <t>LEISSNER Günther</t>
  </si>
  <si>
    <t>KUSCHNY Jürgen</t>
  </si>
  <si>
    <t>EGGER Stefan</t>
  </si>
  <si>
    <t>VAUCE Gottfried</t>
  </si>
  <si>
    <t>VALENTIN Gerhard</t>
  </si>
  <si>
    <t>SONDEREGGER Gerhard</t>
  </si>
  <si>
    <t>BOLTER Ferdinand</t>
  </si>
  <si>
    <t>KESSLER Günter</t>
  </si>
  <si>
    <t>BOTTESI Siegfried</t>
  </si>
  <si>
    <t>FESSLER Gerd</t>
  </si>
  <si>
    <t>GRASSMUGG Josef</t>
  </si>
  <si>
    <t>HEFEL Herbert</t>
  </si>
  <si>
    <t>HAASER Andreas</t>
  </si>
  <si>
    <t>ADAM Franz</t>
  </si>
  <si>
    <t>JÄGER Werner</t>
  </si>
  <si>
    <t>JAINDL Robert</t>
  </si>
  <si>
    <t>IROVEC Viktor</t>
  </si>
  <si>
    <t>MARTE Bruno</t>
  </si>
  <si>
    <t>HAMMERL Stefan</t>
  </si>
  <si>
    <t>PIEBER Anton</t>
  </si>
  <si>
    <t>NATTER Josef</t>
  </si>
  <si>
    <t>GRUBER Franz</t>
  </si>
  <si>
    <t>BERTSCH Gerhard</t>
  </si>
  <si>
    <t>HAMMERL Herbert</t>
  </si>
  <si>
    <t>HOHENSINGER Franz</t>
  </si>
  <si>
    <t>SCHROTTNER Heinz</t>
  </si>
  <si>
    <t>WIEGELE Helmut</t>
  </si>
  <si>
    <t>GOLOB Harald</t>
  </si>
  <si>
    <t>SEIFERT Kurt</t>
  </si>
  <si>
    <t>FERNER Georg</t>
  </si>
  <si>
    <t>FRICK Christian</t>
  </si>
  <si>
    <t>BAUMGARTNER Herbert</t>
  </si>
  <si>
    <t>WÜSCHNER Karl-Heinz</t>
  </si>
  <si>
    <t>PECOVNIK Helmut</t>
  </si>
  <si>
    <t>MESSNER Gunar</t>
  </si>
  <si>
    <t>HÄMMERLE Bernhard</t>
  </si>
  <si>
    <t>PASCHER Ernst</t>
  </si>
  <si>
    <t>MÄRKER Andreas</t>
  </si>
  <si>
    <t>PEGGER Werner</t>
  </si>
  <si>
    <t>VOLTOLINI Arnold</t>
  </si>
  <si>
    <t>VOLTOLINI Siegfried</t>
  </si>
  <si>
    <t>SCHWENDINGER Bernd</t>
  </si>
  <si>
    <t>PASCHER Jürgen</t>
  </si>
  <si>
    <t>BERGTHALER Markus</t>
  </si>
  <si>
    <t>PETER August</t>
  </si>
  <si>
    <t>SCHATZER Günter</t>
  </si>
  <si>
    <t>AMANN Mario</t>
  </si>
  <si>
    <t>BRUNNER Rudi</t>
  </si>
  <si>
    <t>AMORT Mario</t>
  </si>
  <si>
    <t>BERTHOLD Alfons</t>
  </si>
  <si>
    <t>GEIGER Manfred</t>
  </si>
  <si>
    <t>KUSCHNY Kurt</t>
  </si>
  <si>
    <t>LADNER Kurt</t>
  </si>
  <si>
    <t>RAUCH Franz</t>
  </si>
  <si>
    <t>BRICHAC Franz</t>
  </si>
  <si>
    <t>DERVISEVIC Nedzib</t>
  </si>
  <si>
    <t>MENNEL Elmar</t>
  </si>
  <si>
    <t>WOLF Reinhold</t>
  </si>
  <si>
    <t>GMEINER Tobias</t>
  </si>
  <si>
    <t>FILIPOVIC Bozidar</t>
  </si>
  <si>
    <t>SCALET Walter</t>
  </si>
  <si>
    <t>BERGER Hermann</t>
  </si>
  <si>
    <t>RIEMER Herbert</t>
  </si>
  <si>
    <t>EGGER Hannes</t>
  </si>
  <si>
    <t>STEMER Klemens</t>
  </si>
  <si>
    <t>SCHRIEBL Günther</t>
  </si>
  <si>
    <t>FRANJETIC Boris</t>
  </si>
  <si>
    <t>LIEBE Bernd</t>
  </si>
  <si>
    <t>ZUGEC Anton</t>
  </si>
  <si>
    <t>ZUGEC Josip</t>
  </si>
  <si>
    <t>ZUMTOBEL René</t>
  </si>
  <si>
    <t>MRDJA Nikola</t>
  </si>
  <si>
    <t>GRUBER Marcel</t>
  </si>
  <si>
    <t>GRUBER Mario</t>
  </si>
  <si>
    <t>BERGER Reinhard</t>
  </si>
  <si>
    <t>GEROLD Ronald</t>
  </si>
  <si>
    <t>SCHELLING Michael</t>
  </si>
  <si>
    <t>DOSTAL Christian</t>
  </si>
  <si>
    <t>SCHRITTESSER Manfred</t>
  </si>
  <si>
    <t>KÖCHL Andreas</t>
  </si>
  <si>
    <t>NUSSBAUMER Wilfried</t>
  </si>
  <si>
    <t>BOLTER Mario</t>
  </si>
  <si>
    <t>HÄFELE Roland</t>
  </si>
  <si>
    <t>VAZOVEC Roman</t>
  </si>
  <si>
    <t>KLAMMER Gustav</t>
  </si>
  <si>
    <t>ZETTL Thomas</t>
  </si>
  <si>
    <t>NIKOLIC Milosav</t>
  </si>
  <si>
    <t>SCALET Agnes</t>
  </si>
  <si>
    <t>BITSCHNAU Ursula</t>
  </si>
  <si>
    <t>SEIFERT Eva</t>
  </si>
  <si>
    <t>KAPFERER Gertrud</t>
  </si>
  <si>
    <t>GIERNER Jasmin</t>
  </si>
  <si>
    <t>NOVOSEL Walfriede</t>
  </si>
  <si>
    <t>HÄMMERLE Sabine</t>
  </si>
  <si>
    <t>PASCHER Annemarie</t>
  </si>
  <si>
    <t>VOLTOLINI Maria</t>
  </si>
  <si>
    <t>FRÖIS Elisabeth</t>
  </si>
  <si>
    <t>FRITZ Karin</t>
  </si>
  <si>
    <t>JOCHUM Marion</t>
  </si>
  <si>
    <t>FRÖIS Renate</t>
  </si>
  <si>
    <t>GASSNER Sonja</t>
  </si>
  <si>
    <t>HÄRTING Sybille</t>
  </si>
  <si>
    <t>SALZMANN Elvira</t>
  </si>
  <si>
    <t>WEINMÜLLER Karin</t>
  </si>
  <si>
    <t>WÜSCHNER Elisabeth</t>
  </si>
  <si>
    <t>SALZMANN Karin</t>
  </si>
  <si>
    <t>SCHELLING Hedwig</t>
  </si>
  <si>
    <t>MANGENG Tamara</t>
  </si>
  <si>
    <t>ZUDRELL Manuela</t>
  </si>
  <si>
    <t>ULBING Gertrude</t>
  </si>
  <si>
    <t>MESSNER Gabriele</t>
  </si>
  <si>
    <t>HAMMERL Maria</t>
  </si>
  <si>
    <t>NIKOLIC Ruth</t>
  </si>
  <si>
    <t>KATALENIC Nikolina</t>
  </si>
  <si>
    <t>HÄNSLER Erika</t>
  </si>
  <si>
    <t>JÄGER Simone</t>
  </si>
  <si>
    <t>WÜSCHNER Stefanie</t>
  </si>
  <si>
    <t>ZUMTOBEL Ursula</t>
  </si>
  <si>
    <t>ZUMTOBEL Melanie Maria</t>
  </si>
  <si>
    <t>ZUMTOBEL Eva Christina</t>
  </si>
  <si>
    <t>WÜSCHNER Sabrina</t>
  </si>
  <si>
    <t>GOSCH Martin</t>
  </si>
  <si>
    <t>MATHIS Otto</t>
  </si>
  <si>
    <t>BRUCKMEIER Florian</t>
  </si>
  <si>
    <t>KUSTER Manuel</t>
  </si>
  <si>
    <t>BÖTTIGER Marco</t>
  </si>
  <si>
    <t>SCHAARSCHMIDT Heidemarie</t>
  </si>
  <si>
    <t>ESV Bregenz/Wolfurt 1</t>
  </si>
  <si>
    <t>Landessportschule Bahn 1-4</t>
  </si>
  <si>
    <t>Kegelsportcenter Koblach 3-6</t>
  </si>
  <si>
    <t>SCHERRER Martin</t>
  </si>
  <si>
    <t>SCHRÖDER Peter</t>
  </si>
  <si>
    <t>ULBING Bernhard</t>
  </si>
  <si>
    <t>MARINZ Günther</t>
  </si>
  <si>
    <t>KLICKOVIC Aleksandra</t>
  </si>
  <si>
    <t>SCALET Thomas</t>
  </si>
  <si>
    <t>SKC Illwerke</t>
  </si>
  <si>
    <t>Freizeitzentrum Hard Bahn 5-8</t>
  </si>
  <si>
    <t>KRAMMER Dominic</t>
  </si>
  <si>
    <t>KLINGLER Wolfgang</t>
  </si>
  <si>
    <t>FÖRSTER Isabell</t>
  </si>
  <si>
    <t>SCHMEDLER Melanie</t>
  </si>
  <si>
    <t>SUGG Astrid</t>
  </si>
  <si>
    <t>AZZELINI Ingeborg</t>
  </si>
  <si>
    <t>FEUERSTEIN Martin</t>
  </si>
  <si>
    <t>LIEBSCH Madeleine</t>
  </si>
  <si>
    <t>SKC Dornbirn 1</t>
  </si>
  <si>
    <t>SKC Dornbirn 2</t>
  </si>
  <si>
    <t>WEBER Siegfried</t>
  </si>
  <si>
    <t>LV</t>
  </si>
  <si>
    <t>SCHIEDSRICHTER - N A M E</t>
  </si>
  <si>
    <t>LEINGARTNER Matthias</t>
  </si>
  <si>
    <t>RINDLISBACHER Stefan</t>
  </si>
  <si>
    <t>SKC Koblach 2</t>
  </si>
  <si>
    <t>HECHENBERGER Michael</t>
  </si>
  <si>
    <t>ZANKOVITSCH Fabian</t>
  </si>
  <si>
    <t>KÖNIG Jürgen</t>
  </si>
  <si>
    <t>FRITSCH Chris</t>
  </si>
  <si>
    <t>GOSCH Wolfgang</t>
  </si>
  <si>
    <t>SCHRÖDER Rudolf</t>
  </si>
  <si>
    <t>BERGTHALER Oliver</t>
  </si>
  <si>
    <t>FONTAIN Hanno</t>
  </si>
  <si>
    <t>BRUNNER Julian</t>
  </si>
  <si>
    <t>KAMUFF Petra</t>
  </si>
  <si>
    <t>VOLZ Sabrina</t>
  </si>
  <si>
    <t>KNAUER Stefanie</t>
  </si>
  <si>
    <t>BRUNNER Theresa</t>
  </si>
  <si>
    <t>PAULITSCH Christoph</t>
  </si>
  <si>
    <t>Name</t>
  </si>
  <si>
    <t>Nr</t>
  </si>
  <si>
    <t>Bitschnau Emil</t>
  </si>
  <si>
    <t>Zudrell Manuela</t>
  </si>
  <si>
    <t>Bitschnau Ursula</t>
  </si>
  <si>
    <t>Fritz Erich</t>
  </si>
  <si>
    <t>Valentin Gerhard</t>
  </si>
  <si>
    <t>Bergthaler Markus</t>
  </si>
  <si>
    <t>Bergthaler Oliver</t>
  </si>
  <si>
    <t>AUT</t>
  </si>
  <si>
    <t>SUI</t>
  </si>
  <si>
    <t>GER</t>
  </si>
  <si>
    <t>ITA</t>
  </si>
  <si>
    <t>BIH</t>
  </si>
  <si>
    <t>CRO</t>
  </si>
  <si>
    <t>STL</t>
  </si>
  <si>
    <t>SRB</t>
  </si>
  <si>
    <t>BAUMGARTNER Markus</t>
  </si>
  <si>
    <t>WÜSCHNER Nina</t>
  </si>
  <si>
    <t>KUSCHNY Petra</t>
  </si>
  <si>
    <t>KUSCHNY Alina Erika</t>
  </si>
  <si>
    <t>Jg</t>
  </si>
  <si>
    <t>Nation</t>
  </si>
  <si>
    <t>EHG Dornbirn D 3</t>
  </si>
  <si>
    <t>KLICKOVIC Zeljko</t>
  </si>
  <si>
    <t>BISCHOF Claudia</t>
  </si>
  <si>
    <t>A-Liga</t>
  </si>
  <si>
    <t>AJKOVIC Predrak</t>
  </si>
  <si>
    <t>PLAVANOVIC Muharem</t>
  </si>
  <si>
    <t>YUG</t>
  </si>
  <si>
    <t>BERKMANN Jürgen</t>
  </si>
  <si>
    <t>LAMERS Johanna</t>
  </si>
  <si>
    <t>HILLER Petra</t>
  </si>
  <si>
    <t>ATSV Hard</t>
  </si>
  <si>
    <t>ESV Bregenz Wolfurt</t>
  </si>
  <si>
    <t>SKC EHG Dornbirn</t>
  </si>
  <si>
    <t>WÜSCHNER MARCEL</t>
  </si>
  <si>
    <t>SKC Hilti</t>
  </si>
  <si>
    <t>SKC Dornbirn</t>
  </si>
  <si>
    <t>KRASSNIG Jan</t>
  </si>
  <si>
    <t>DURAKOVIC Mahumut</t>
  </si>
  <si>
    <t>KAHR SEN Josef</t>
  </si>
  <si>
    <t>WÄGER Dominik</t>
  </si>
  <si>
    <t>ZUCALLI Karl</t>
  </si>
  <si>
    <t>AMANN Matthias</t>
  </si>
  <si>
    <t>MEMMER Patrick</t>
  </si>
  <si>
    <t>FONTAIN Tanja</t>
  </si>
  <si>
    <t>ULBING Elisa</t>
  </si>
  <si>
    <t>MÄSER Larissa</t>
  </si>
  <si>
    <t>NUßBAUMER Anny</t>
  </si>
  <si>
    <t>LEISSNER Bianca</t>
  </si>
  <si>
    <t>FELLNER Rudolf</t>
  </si>
  <si>
    <t>SKC Illwerke 3</t>
  </si>
  <si>
    <t>EHG Dornbirn 1</t>
  </si>
  <si>
    <t>SKC Dornbirn 3</t>
  </si>
  <si>
    <t>EHG Dornbirn 4</t>
  </si>
  <si>
    <t>M</t>
  </si>
  <si>
    <t>W</t>
  </si>
  <si>
    <t>HUN</t>
  </si>
  <si>
    <t>KOHLER Brigitte</t>
  </si>
  <si>
    <t>TÜRTSCHER Ramon</t>
  </si>
  <si>
    <t>NAGY Laszlo</t>
  </si>
  <si>
    <t>NIKOLIC Jan Marco</t>
  </si>
  <si>
    <t>BELL Andreas</t>
  </si>
  <si>
    <t>HOTTENROTT Steffen</t>
  </si>
  <si>
    <t>BELL Patrick</t>
  </si>
  <si>
    <t>PILECKY Lukas</t>
  </si>
  <si>
    <t>PILECKY Simon</t>
  </si>
  <si>
    <t>ADAM Chiara</t>
  </si>
  <si>
    <t>NIKOLIC Maja Katharina</t>
  </si>
  <si>
    <t>FEHER Kristian</t>
  </si>
  <si>
    <t>FEHER Chiara</t>
  </si>
  <si>
    <t>FEHER Sabrina</t>
  </si>
  <si>
    <t>H 2</t>
  </si>
  <si>
    <t>11:00</t>
  </si>
  <si>
    <t>Ajkovic Predrag</t>
  </si>
  <si>
    <t>Baumgartner Markus</t>
  </si>
  <si>
    <t>Wiegele Helmut</t>
  </si>
</sst>
</file>

<file path=xl/styles.xml><?xml version="1.0" encoding="utf-8"?>
<styleSheet xmlns="http://schemas.openxmlformats.org/spreadsheetml/2006/main">
  <numFmts count="3">
    <numFmt numFmtId="164" formatCode="0.0"/>
    <numFmt numFmtId="165" formatCode="d/\ mmm/\ yyyy"/>
    <numFmt numFmtId="166" formatCode="dd\.mm\.yyyy"/>
  </numFmts>
  <fonts count="31">
    <font>
      <sz val="10"/>
      <name val="Arial"/>
    </font>
    <font>
      <sz val="10"/>
      <name val="Arial"/>
      <family val="2"/>
    </font>
    <font>
      <b/>
      <sz val="28"/>
      <name val="Arial Black"/>
      <family val="2"/>
    </font>
    <font>
      <sz val="28"/>
      <name val="Arial Black"/>
      <family val="2"/>
    </font>
    <font>
      <b/>
      <sz val="12"/>
      <name val="Arial"/>
      <family val="2"/>
    </font>
    <font>
      <sz val="14"/>
      <name val="Arial"/>
      <family val="2"/>
    </font>
    <font>
      <b/>
      <sz val="10"/>
      <name val="Arial"/>
      <family val="2"/>
    </font>
    <font>
      <b/>
      <sz val="18"/>
      <name val="Arial"/>
      <family val="2"/>
    </font>
    <font>
      <sz val="18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sz val="12"/>
      <name val="Arial"/>
      <family val="2"/>
    </font>
    <font>
      <b/>
      <sz val="16"/>
      <name val="Arial"/>
      <family val="2"/>
    </font>
    <font>
      <sz val="16"/>
      <name val="Arial"/>
      <family val="2"/>
    </font>
    <font>
      <sz val="11"/>
      <name val="Arial"/>
      <family val="2"/>
    </font>
    <font>
      <b/>
      <sz val="8"/>
      <name val="Arial"/>
      <family val="2"/>
    </font>
    <font>
      <b/>
      <sz val="18"/>
      <name val="Arial"/>
      <family val="2"/>
    </font>
    <font>
      <b/>
      <sz val="20"/>
      <name val="Arial"/>
      <family val="2"/>
    </font>
    <font>
      <sz val="14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sz val="10"/>
      <color indexed="10"/>
      <name val="Arial"/>
      <family val="2"/>
    </font>
    <font>
      <sz val="8"/>
      <name val="Arial"/>
      <family val="2"/>
    </font>
    <font>
      <b/>
      <sz val="16"/>
      <name val="Arial"/>
      <family val="2"/>
    </font>
    <font>
      <sz val="10"/>
      <name val="Times New Roman"/>
      <family val="1"/>
    </font>
    <font>
      <b/>
      <sz val="9"/>
      <color indexed="11"/>
      <name val="Arial"/>
      <family val="2"/>
    </font>
    <font>
      <b/>
      <sz val="9"/>
      <color indexed="10"/>
      <name val="Arial"/>
      <family val="2"/>
    </font>
    <font>
      <b/>
      <sz val="9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rgb="FFFFFF00"/>
        <bgColor indexed="64"/>
      </patternFill>
    </fill>
  </fills>
  <borders count="54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27" fillId="0" borderId="0"/>
  </cellStyleXfs>
  <cellXfs count="191">
    <xf numFmtId="0" fontId="0" fillId="0" borderId="0" xfId="0"/>
    <xf numFmtId="0" fontId="1" fillId="0" borderId="0" xfId="0" applyFont="1" applyAlignment="1" applyProtection="1">
      <alignment vertical="center"/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0" fontId="4" fillId="0" borderId="0" xfId="0" applyFont="1" applyBorder="1" applyAlignment="1" applyProtection="1">
      <alignment vertical="center"/>
      <protection hidden="1"/>
    </xf>
    <xf numFmtId="0" fontId="4" fillId="0" borderId="0" xfId="0" applyFont="1" applyAlignment="1" applyProtection="1">
      <alignment vertical="center"/>
      <protection hidden="1"/>
    </xf>
    <xf numFmtId="0" fontId="1" fillId="0" borderId="0" xfId="0" applyFont="1" applyAlignment="1" applyProtection="1">
      <alignment horizontal="center" vertical="center"/>
      <protection hidden="1"/>
    </xf>
    <xf numFmtId="0" fontId="1" fillId="0" borderId="0" xfId="0" applyFont="1" applyProtection="1">
      <protection hidden="1"/>
    </xf>
    <xf numFmtId="0" fontId="11" fillId="0" borderId="1" xfId="0" applyFont="1" applyBorder="1" applyAlignment="1" applyProtection="1">
      <alignment horizontal="center" vertical="center"/>
      <protection hidden="1"/>
    </xf>
    <xf numFmtId="0" fontId="11" fillId="0" borderId="2" xfId="0" applyFont="1" applyBorder="1" applyAlignment="1" applyProtection="1">
      <alignment horizontal="center" vertical="center"/>
      <protection hidden="1"/>
    </xf>
    <xf numFmtId="0" fontId="6" fillId="0" borderId="3" xfId="0" applyFont="1" applyBorder="1" applyAlignment="1" applyProtection="1">
      <alignment horizontal="center" vertical="center"/>
      <protection hidden="1"/>
    </xf>
    <xf numFmtId="0" fontId="13" fillId="0" borderId="0" xfId="0" applyFont="1" applyAlignment="1" applyProtection="1">
      <alignment horizontal="center" vertical="center"/>
      <protection hidden="1"/>
    </xf>
    <xf numFmtId="0" fontId="10" fillId="0" borderId="4" xfId="0" applyFont="1" applyBorder="1" applyAlignment="1" applyProtection="1">
      <alignment horizontal="center" vertical="center"/>
      <protection hidden="1"/>
    </xf>
    <xf numFmtId="0" fontId="11" fillId="0" borderId="0" xfId="0" applyFont="1" applyBorder="1" applyAlignment="1" applyProtection="1">
      <alignment vertical="center"/>
      <protection hidden="1"/>
    </xf>
    <xf numFmtId="0" fontId="11" fillId="0" borderId="0" xfId="0" applyFont="1" applyAlignment="1" applyProtection="1">
      <alignment vertical="center"/>
      <protection hidden="1"/>
    </xf>
    <xf numFmtId="0" fontId="18" fillId="0" borderId="5" xfId="0" applyFont="1" applyBorder="1" applyAlignment="1" applyProtection="1">
      <alignment horizontal="center"/>
      <protection hidden="1"/>
    </xf>
    <xf numFmtId="0" fontId="1" fillId="0" borderId="0" xfId="0" applyFont="1" applyBorder="1" applyAlignment="1" applyProtection="1">
      <alignment vertical="center"/>
      <protection hidden="1"/>
    </xf>
    <xf numFmtId="0" fontId="4" fillId="0" borderId="6" xfId="0" applyFont="1" applyBorder="1" applyAlignment="1" applyProtection="1">
      <alignment vertical="center"/>
      <protection hidden="1"/>
    </xf>
    <xf numFmtId="0" fontId="9" fillId="0" borderId="0" xfId="0" applyFont="1" applyBorder="1" applyAlignment="1" applyProtection="1">
      <alignment vertical="center"/>
      <protection hidden="1"/>
    </xf>
    <xf numFmtId="0" fontId="20" fillId="0" borderId="0" xfId="0" applyFont="1" applyBorder="1" applyAlignment="1" applyProtection="1">
      <alignment vertical="center"/>
      <protection hidden="1"/>
    </xf>
    <xf numFmtId="0" fontId="10" fillId="0" borderId="0" xfId="0" applyFont="1" applyAlignment="1" applyProtection="1">
      <alignment vertical="center"/>
      <protection hidden="1"/>
    </xf>
    <xf numFmtId="0" fontId="5" fillId="0" borderId="0" xfId="0" applyFont="1" applyProtection="1">
      <protection hidden="1"/>
    </xf>
    <xf numFmtId="0" fontId="6" fillId="0" borderId="0" xfId="0" applyFont="1" applyAlignment="1" applyProtection="1">
      <alignment vertical="center"/>
      <protection hidden="1"/>
    </xf>
    <xf numFmtId="0" fontId="1" fillId="0" borderId="0" xfId="0" applyFont="1" applyBorder="1" applyAlignment="1" applyProtection="1">
      <alignment horizontal="center" vertical="center"/>
      <protection hidden="1"/>
    </xf>
    <xf numFmtId="0" fontId="6" fillId="0" borderId="7" xfId="0" applyFont="1" applyBorder="1" applyAlignment="1" applyProtection="1">
      <alignment horizontal="center"/>
      <protection hidden="1"/>
    </xf>
    <xf numFmtId="0" fontId="11" fillId="0" borderId="0" xfId="0" applyFont="1" applyAlignment="1" applyProtection="1">
      <alignment horizontal="right" vertical="center"/>
      <protection hidden="1"/>
    </xf>
    <xf numFmtId="0" fontId="6" fillId="0" borderId="0" xfId="0" applyFont="1" applyProtection="1">
      <protection hidden="1"/>
    </xf>
    <xf numFmtId="0" fontId="24" fillId="0" borderId="0" xfId="0" applyFont="1" applyProtection="1">
      <protection hidden="1"/>
    </xf>
    <xf numFmtId="0" fontId="4" fillId="0" borderId="0" xfId="0" applyFont="1" applyBorder="1" applyAlignment="1" applyProtection="1">
      <alignment horizontal="center" vertical="center"/>
      <protection locked="0"/>
    </xf>
    <xf numFmtId="0" fontId="23" fillId="0" borderId="0" xfId="0" applyFont="1" applyBorder="1" applyAlignment="1" applyProtection="1">
      <alignment horizontal="center" vertical="center"/>
      <protection hidden="1"/>
    </xf>
    <xf numFmtId="0" fontId="22" fillId="2" borderId="8" xfId="0" applyFont="1" applyFill="1" applyBorder="1" applyAlignment="1" applyProtection="1">
      <alignment vertical="center"/>
      <protection locked="0"/>
    </xf>
    <xf numFmtId="0" fontId="1" fillId="0" borderId="0" xfId="0" applyFont="1" applyFill="1" applyAlignment="1" applyProtection="1">
      <alignment vertical="center"/>
      <protection hidden="1"/>
    </xf>
    <xf numFmtId="0" fontId="1" fillId="0" borderId="0" xfId="0" applyFont="1" applyFill="1" applyAlignment="1" applyProtection="1">
      <alignment horizontal="center" vertical="center"/>
      <protection hidden="1"/>
    </xf>
    <xf numFmtId="0" fontId="1" fillId="2" borderId="0" xfId="0" applyFont="1" applyFill="1" applyAlignment="1" applyProtection="1">
      <alignment vertical="center"/>
      <protection locked="0"/>
    </xf>
    <xf numFmtId="0" fontId="1" fillId="2" borderId="0" xfId="0" applyFont="1" applyFill="1" applyAlignment="1" applyProtection="1">
      <alignment horizontal="center" vertical="center"/>
      <protection locked="0"/>
    </xf>
    <xf numFmtId="0" fontId="1" fillId="3" borderId="0" xfId="0" applyFont="1" applyFill="1" applyProtection="1">
      <protection hidden="1"/>
    </xf>
    <xf numFmtId="0" fontId="1" fillId="0" borderId="0" xfId="0" applyFont="1" applyFill="1" applyProtection="1">
      <protection hidden="1"/>
    </xf>
    <xf numFmtId="0" fontId="21" fillId="3" borderId="0" xfId="0" applyFont="1" applyFill="1" applyAlignment="1" applyProtection="1">
      <alignment vertical="center"/>
      <protection hidden="1"/>
    </xf>
    <xf numFmtId="0" fontId="4" fillId="0" borderId="0" xfId="0" applyFont="1" applyBorder="1" applyAlignment="1" applyProtection="1">
      <alignment horizontal="right" vertical="center"/>
      <protection hidden="1"/>
    </xf>
    <xf numFmtId="0" fontId="11" fillId="0" borderId="0" xfId="0" applyFont="1" applyFill="1" applyAlignment="1">
      <alignment horizontal="center"/>
    </xf>
    <xf numFmtId="0" fontId="0" fillId="0" borderId="0" xfId="0" applyFill="1"/>
    <xf numFmtId="0" fontId="12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vertical="center"/>
    </xf>
    <xf numFmtId="0" fontId="0" fillId="0" borderId="0" xfId="0" applyAlignment="1">
      <alignment horizontal="center"/>
    </xf>
    <xf numFmtId="0" fontId="15" fillId="0" borderId="0" xfId="0" applyFont="1" applyFill="1" applyBorder="1" applyAlignment="1" applyProtection="1">
      <alignment vertical="center"/>
      <protection locked="0"/>
    </xf>
    <xf numFmtId="0" fontId="23" fillId="0" borderId="0" xfId="0" applyFont="1" applyFill="1" applyBorder="1" applyAlignment="1" applyProtection="1">
      <alignment vertical="center"/>
      <protection hidden="1"/>
    </xf>
    <xf numFmtId="0" fontId="0" fillId="0" borderId="0" xfId="0" applyFill="1" applyBorder="1" applyAlignment="1">
      <alignment vertical="center"/>
    </xf>
    <xf numFmtId="0" fontId="27" fillId="0" borderId="0" xfId="1"/>
    <xf numFmtId="0" fontId="11" fillId="0" borderId="0" xfId="1" applyFont="1" applyFill="1" applyAlignment="1">
      <alignment horizontal="center"/>
    </xf>
    <xf numFmtId="0" fontId="11" fillId="0" borderId="0" xfId="1" applyFont="1" applyFill="1" applyAlignment="1" applyProtection="1">
      <alignment horizontal="left"/>
      <protection locked="0"/>
    </xf>
    <xf numFmtId="14" fontId="11" fillId="0" borderId="0" xfId="1" applyNumberFormat="1" applyFont="1" applyFill="1" applyAlignment="1">
      <alignment horizontal="center"/>
    </xf>
    <xf numFmtId="0" fontId="28" fillId="0" borderId="0" xfId="1" applyFont="1" applyFill="1" applyBorder="1" applyAlignment="1" applyProtection="1">
      <alignment horizontal="center" vertical="center" wrapText="1"/>
      <protection locked="0"/>
    </xf>
    <xf numFmtId="0" fontId="29" fillId="0" borderId="0" xfId="1" applyFont="1" applyFill="1" applyBorder="1" applyAlignment="1" applyProtection="1">
      <alignment horizontal="center" vertical="center" wrapText="1"/>
      <protection locked="0"/>
    </xf>
    <xf numFmtId="0" fontId="28" fillId="0" borderId="0" xfId="1" applyFont="1" applyFill="1" applyBorder="1" applyAlignment="1" applyProtection="1">
      <alignment horizontal="center" vertical="center" wrapText="1"/>
    </xf>
    <xf numFmtId="0" fontId="28" fillId="0" borderId="0" xfId="1" applyFont="1" applyFill="1" applyBorder="1" applyAlignment="1" applyProtection="1">
      <alignment horizontal="center" vertical="center"/>
    </xf>
    <xf numFmtId="0" fontId="30" fillId="0" borderId="0" xfId="1" applyFont="1" applyFill="1" applyBorder="1" applyAlignment="1" applyProtection="1">
      <alignment horizontal="center" vertical="center" wrapText="1"/>
      <protection locked="0"/>
    </xf>
    <xf numFmtId="0" fontId="1" fillId="5" borderId="0" xfId="0" applyFont="1" applyFill="1" applyProtection="1">
      <protection hidden="1"/>
    </xf>
    <xf numFmtId="0" fontId="27" fillId="0" borderId="0" xfId="1" applyAlignment="1">
      <alignment horizontal="center"/>
    </xf>
    <xf numFmtId="166" fontId="0" fillId="0" borderId="0" xfId="0" applyNumberFormat="1"/>
    <xf numFmtId="0" fontId="0" fillId="0" borderId="0" xfId="0" applyAlignment="1">
      <alignment horizontal="center" vertical="center"/>
    </xf>
    <xf numFmtId="0" fontId="4" fillId="0" borderId="0" xfId="0" applyFont="1" applyAlignment="1" applyProtection="1">
      <alignment horizontal="right"/>
      <protection hidden="1"/>
    </xf>
    <xf numFmtId="0" fontId="4" fillId="0" borderId="15" xfId="0" applyFont="1" applyBorder="1" applyAlignment="1" applyProtection="1">
      <alignment horizontal="left" vertical="center"/>
      <protection hidden="1"/>
    </xf>
    <xf numFmtId="0" fontId="4" fillId="0" borderId="16" xfId="0" applyFont="1" applyBorder="1" applyAlignment="1" applyProtection="1">
      <alignment horizontal="left" vertical="center"/>
      <protection hidden="1"/>
    </xf>
    <xf numFmtId="0" fontId="4" fillId="0" borderId="17" xfId="0" applyFont="1" applyBorder="1" applyAlignment="1" applyProtection="1">
      <alignment horizontal="left" vertical="center"/>
      <protection hidden="1"/>
    </xf>
    <xf numFmtId="0" fontId="10" fillId="0" borderId="40" xfId="0" applyNumberFormat="1" applyFont="1" applyBorder="1" applyAlignment="1" applyProtection="1">
      <alignment horizontal="center" vertical="center"/>
      <protection hidden="1"/>
    </xf>
    <xf numFmtId="0" fontId="10" fillId="0" borderId="41" xfId="0" applyNumberFormat="1" applyFont="1" applyBorder="1" applyAlignment="1" applyProtection="1">
      <alignment horizontal="center" vertical="center"/>
      <protection hidden="1"/>
    </xf>
    <xf numFmtId="0" fontId="5" fillId="2" borderId="35" xfId="0" applyNumberFormat="1" applyFont="1" applyFill="1" applyBorder="1" applyAlignment="1" applyProtection="1">
      <alignment horizontal="center" vertical="center"/>
      <protection locked="0"/>
    </xf>
    <xf numFmtId="0" fontId="5" fillId="2" borderId="36" xfId="0" applyNumberFormat="1" applyFont="1" applyFill="1" applyBorder="1" applyAlignment="1" applyProtection="1">
      <alignment horizontal="center" vertical="center"/>
      <protection locked="0"/>
    </xf>
    <xf numFmtId="0" fontId="5" fillId="0" borderId="42" xfId="0" applyNumberFormat="1" applyFont="1" applyBorder="1" applyAlignment="1" applyProtection="1">
      <alignment horizontal="center" vertical="center"/>
      <protection hidden="1"/>
    </xf>
    <xf numFmtId="0" fontId="5" fillId="0" borderId="43" xfId="0" applyNumberFormat="1" applyFont="1" applyBorder="1" applyAlignment="1" applyProtection="1">
      <alignment horizontal="center" vertical="center"/>
      <protection hidden="1"/>
    </xf>
    <xf numFmtId="0" fontId="5" fillId="0" borderId="50" xfId="0" applyNumberFormat="1" applyFont="1" applyBorder="1" applyAlignment="1" applyProtection="1">
      <alignment horizontal="center" vertical="center"/>
      <protection hidden="1"/>
    </xf>
    <xf numFmtId="0" fontId="5" fillId="0" borderId="51" xfId="0" applyNumberFormat="1" applyFont="1" applyBorder="1" applyAlignment="1" applyProtection="1">
      <alignment horizontal="center" vertical="center"/>
      <protection hidden="1"/>
    </xf>
    <xf numFmtId="0" fontId="5" fillId="2" borderId="39" xfId="0" applyNumberFormat="1" applyFont="1" applyFill="1" applyBorder="1" applyAlignment="1" applyProtection="1">
      <alignment horizontal="center" vertical="center"/>
      <protection locked="0"/>
    </xf>
    <xf numFmtId="0" fontId="15" fillId="0" borderId="37" xfId="0" applyNumberFormat="1" applyFont="1" applyBorder="1" applyAlignment="1" applyProtection="1">
      <alignment horizontal="center" vertical="center"/>
      <protection hidden="1"/>
    </xf>
    <xf numFmtId="0" fontId="16" fillId="0" borderId="38" xfId="0" applyNumberFormat="1" applyFont="1" applyBorder="1" applyAlignment="1" applyProtection="1">
      <alignment horizontal="center" vertical="center"/>
      <protection hidden="1"/>
    </xf>
    <xf numFmtId="0" fontId="14" fillId="0" borderId="4" xfId="0" applyFont="1" applyBorder="1" applyAlignment="1" applyProtection="1">
      <alignment horizontal="center" vertical="center"/>
      <protection locked="0"/>
    </xf>
    <xf numFmtId="0" fontId="14" fillId="0" borderId="5" xfId="0" applyFont="1" applyBorder="1" applyAlignment="1" applyProtection="1">
      <alignment horizontal="center" vertical="center"/>
      <protection locked="0"/>
    </xf>
    <xf numFmtId="0" fontId="11" fillId="0" borderId="2" xfId="0" applyFont="1" applyBorder="1" applyAlignment="1" applyProtection="1">
      <alignment horizontal="center" vertical="center"/>
      <protection hidden="1"/>
    </xf>
    <xf numFmtId="0" fontId="12" fillId="0" borderId="52" xfId="0" applyFont="1" applyBorder="1" applyAlignment="1" applyProtection="1">
      <alignment horizontal="center" vertical="center"/>
      <protection hidden="1"/>
    </xf>
    <xf numFmtId="0" fontId="12" fillId="0" borderId="53" xfId="0" applyFont="1" applyBorder="1" applyAlignment="1" applyProtection="1">
      <alignment horizontal="center" vertical="center"/>
      <protection hidden="1"/>
    </xf>
    <xf numFmtId="0" fontId="10" fillId="0" borderId="32" xfId="0" applyNumberFormat="1" applyFont="1" applyBorder="1" applyAlignment="1" applyProtection="1">
      <alignment horizontal="center" vertical="center"/>
      <protection hidden="1"/>
    </xf>
    <xf numFmtId="0" fontId="6" fillId="0" borderId="33" xfId="0" applyNumberFormat="1" applyFont="1" applyBorder="1" applyAlignment="1" applyProtection="1">
      <alignment vertical="center"/>
      <protection hidden="1"/>
    </xf>
    <xf numFmtId="0" fontId="6" fillId="0" borderId="34" xfId="0" applyNumberFormat="1" applyFont="1" applyBorder="1" applyAlignment="1" applyProtection="1">
      <alignment vertical="center"/>
      <protection hidden="1"/>
    </xf>
    <xf numFmtId="0" fontId="14" fillId="0" borderId="26" xfId="0" applyFont="1" applyBorder="1" applyAlignment="1" applyProtection="1">
      <alignment horizontal="right" vertical="center"/>
      <protection locked="0"/>
    </xf>
    <xf numFmtId="0" fontId="14" fillId="0" borderId="27" xfId="0" applyFont="1" applyBorder="1" applyAlignment="1" applyProtection="1">
      <alignment horizontal="right" vertical="center"/>
      <protection locked="0"/>
    </xf>
    <xf numFmtId="1" fontId="14" fillId="2" borderId="22" xfId="0" applyNumberFormat="1" applyFont="1" applyFill="1" applyBorder="1" applyAlignment="1" applyProtection="1">
      <alignment horizontal="center" vertical="center"/>
      <protection locked="0"/>
    </xf>
    <xf numFmtId="1" fontId="14" fillId="2" borderId="23" xfId="0" applyNumberFormat="1" applyFont="1" applyFill="1" applyBorder="1" applyAlignment="1" applyProtection="1">
      <alignment horizontal="center" vertical="center"/>
      <protection locked="0"/>
    </xf>
    <xf numFmtId="0" fontId="4" fillId="0" borderId="24" xfId="0" applyFont="1" applyBorder="1" applyAlignment="1" applyProtection="1">
      <alignment horizontal="right" vertical="center"/>
      <protection hidden="1"/>
    </xf>
    <xf numFmtId="0" fontId="4" fillId="0" borderId="44" xfId="0" applyFont="1" applyBorder="1" applyAlignment="1" applyProtection="1">
      <alignment horizontal="right" vertical="center"/>
      <protection hidden="1"/>
    </xf>
    <xf numFmtId="0" fontId="4" fillId="0" borderId="19" xfId="0" applyFont="1" applyBorder="1" applyAlignment="1" applyProtection="1">
      <alignment horizontal="right" vertical="center"/>
      <protection hidden="1"/>
    </xf>
    <xf numFmtId="0" fontId="4" fillId="0" borderId="26" xfId="0" applyFont="1" applyBorder="1" applyAlignment="1" applyProtection="1">
      <alignment horizontal="right" vertical="center"/>
      <protection hidden="1"/>
    </xf>
    <xf numFmtId="0" fontId="4" fillId="0" borderId="45" xfId="0" applyFont="1" applyBorder="1" applyAlignment="1" applyProtection="1">
      <alignment horizontal="right" vertical="center"/>
      <protection hidden="1"/>
    </xf>
    <xf numFmtId="0" fontId="4" fillId="0" borderId="21" xfId="0" applyFont="1" applyBorder="1" applyAlignment="1" applyProtection="1">
      <alignment horizontal="right" vertical="center"/>
      <protection hidden="1"/>
    </xf>
    <xf numFmtId="1" fontId="18" fillId="0" borderId="26" xfId="0" applyNumberFormat="1" applyFont="1" applyBorder="1" applyAlignment="1" applyProtection="1">
      <alignment horizontal="center"/>
      <protection hidden="1"/>
    </xf>
    <xf numFmtId="1" fontId="18" fillId="0" borderId="27" xfId="0" applyNumberFormat="1" applyFont="1" applyBorder="1" applyAlignment="1" applyProtection="1">
      <alignment horizontal="center"/>
      <protection hidden="1"/>
    </xf>
    <xf numFmtId="0" fontId="18" fillId="0" borderId="45" xfId="0" applyFont="1" applyBorder="1" applyAlignment="1" applyProtection="1">
      <alignment horizontal="center"/>
      <protection hidden="1"/>
    </xf>
    <xf numFmtId="0" fontId="18" fillId="0" borderId="27" xfId="0" applyFont="1" applyBorder="1" applyAlignment="1" applyProtection="1">
      <alignment horizontal="center"/>
      <protection hidden="1"/>
    </xf>
    <xf numFmtId="0" fontId="11" fillId="0" borderId="30" xfId="0" applyFont="1" applyBorder="1" applyAlignment="1" applyProtection="1">
      <alignment horizontal="center" vertical="center"/>
      <protection hidden="1"/>
    </xf>
    <xf numFmtId="0" fontId="11" fillId="0" borderId="31" xfId="0" applyFont="1" applyBorder="1" applyAlignment="1" applyProtection="1">
      <alignment horizontal="center" vertical="center"/>
      <protection hidden="1"/>
    </xf>
    <xf numFmtId="0" fontId="4" fillId="0" borderId="24" xfId="0" applyFont="1" applyBorder="1" applyAlignment="1" applyProtection="1">
      <alignment horizontal="left" vertical="center"/>
    </xf>
    <xf numFmtId="0" fontId="4" fillId="0" borderId="25" xfId="0" applyFont="1" applyBorder="1" applyAlignment="1" applyProtection="1">
      <alignment horizontal="left" vertical="center"/>
    </xf>
    <xf numFmtId="0" fontId="14" fillId="2" borderId="4" xfId="0" applyFont="1" applyFill="1" applyBorder="1" applyAlignment="1" applyProtection="1">
      <alignment horizontal="center" vertical="center"/>
      <protection locked="0"/>
    </xf>
    <xf numFmtId="0" fontId="14" fillId="2" borderId="5" xfId="0" applyFont="1" applyFill="1" applyBorder="1" applyAlignment="1" applyProtection="1">
      <alignment horizontal="center" vertical="center"/>
      <protection locked="0"/>
    </xf>
    <xf numFmtId="0" fontId="17" fillId="0" borderId="9" xfId="0" applyFont="1" applyBorder="1" applyAlignment="1" applyProtection="1">
      <alignment horizontal="center" vertical="center"/>
      <protection hidden="1"/>
    </xf>
    <xf numFmtId="0" fontId="17" fillId="0" borderId="26" xfId="0" applyFont="1" applyBorder="1" applyAlignment="1" applyProtection="1">
      <alignment horizontal="center" vertical="center"/>
      <protection hidden="1"/>
    </xf>
    <xf numFmtId="0" fontId="4" fillId="0" borderId="15" xfId="0" applyFont="1" applyBorder="1" applyAlignment="1" applyProtection="1">
      <alignment horizontal="center" vertical="center"/>
      <protection hidden="1"/>
    </xf>
    <xf numFmtId="0" fontId="4" fillId="0" borderId="16" xfId="0" applyFont="1" applyBorder="1" applyAlignment="1" applyProtection="1">
      <alignment horizontal="center" vertical="center"/>
      <protection hidden="1"/>
    </xf>
    <xf numFmtId="0" fontId="4" fillId="0" borderId="17" xfId="0" applyFont="1" applyBorder="1" applyAlignment="1" applyProtection="1">
      <alignment horizontal="center" vertical="center"/>
      <protection hidden="1"/>
    </xf>
    <xf numFmtId="0" fontId="15" fillId="0" borderId="15" xfId="0" applyFont="1" applyFill="1" applyBorder="1" applyAlignment="1" applyProtection="1">
      <alignment horizontal="center" vertical="center"/>
      <protection hidden="1"/>
    </xf>
    <xf numFmtId="0" fontId="15" fillId="0" borderId="17" xfId="0" applyFont="1" applyFill="1" applyBorder="1" applyAlignment="1" applyProtection="1">
      <alignment horizontal="center" vertical="center"/>
      <protection hidden="1"/>
    </xf>
    <xf numFmtId="0" fontId="10" fillId="0" borderId="30" xfId="0" applyFont="1" applyBorder="1" applyAlignment="1" applyProtection="1">
      <alignment horizontal="center" vertical="center"/>
      <protection hidden="1"/>
    </xf>
    <xf numFmtId="0" fontId="10" fillId="0" borderId="29" xfId="0" applyFont="1" applyBorder="1" applyAlignment="1" applyProtection="1">
      <alignment horizontal="center" vertical="center"/>
      <protection hidden="1"/>
    </xf>
    <xf numFmtId="0" fontId="10" fillId="0" borderId="28" xfId="0" applyFont="1" applyBorder="1" applyAlignment="1" applyProtection="1">
      <alignment horizontal="center" vertical="center"/>
      <protection hidden="1"/>
    </xf>
    <xf numFmtId="0" fontId="5" fillId="0" borderId="13" xfId="0" applyFont="1" applyFill="1" applyBorder="1" applyAlignment="1" applyProtection="1">
      <alignment horizontal="left" vertical="center"/>
      <protection hidden="1"/>
    </xf>
    <xf numFmtId="0" fontId="5" fillId="0" borderId="16" xfId="0" applyFont="1" applyFill="1" applyBorder="1" applyAlignment="1" applyProtection="1">
      <alignment horizontal="left" vertical="center"/>
      <protection hidden="1"/>
    </xf>
    <xf numFmtId="0" fontId="9" fillId="0" borderId="28" xfId="0" applyFont="1" applyBorder="1" applyAlignment="1" applyProtection="1">
      <alignment horizontal="center" vertical="center"/>
      <protection hidden="1"/>
    </xf>
    <xf numFmtId="0" fontId="9" fillId="0" borderId="31" xfId="0" applyFont="1" applyBorder="1" applyAlignment="1" applyProtection="1">
      <alignment horizontal="center" vertical="center"/>
      <protection hidden="1"/>
    </xf>
    <xf numFmtId="0" fontId="9" fillId="0" borderId="1" xfId="0" applyFont="1" applyBorder="1" applyAlignment="1" applyProtection="1">
      <alignment horizontal="center" vertical="center"/>
      <protection hidden="1"/>
    </xf>
    <xf numFmtId="0" fontId="7" fillId="0" borderId="1" xfId="0" applyFont="1" applyBorder="1" applyAlignment="1" applyProtection="1">
      <alignment horizontal="center" vertical="center"/>
      <protection hidden="1"/>
    </xf>
    <xf numFmtId="0" fontId="8" fillId="0" borderId="28" xfId="0" applyFont="1" applyBorder="1" applyAlignment="1" applyProtection="1">
      <alignment horizontal="center" vertical="center"/>
      <protection hidden="1"/>
    </xf>
    <xf numFmtId="0" fontId="1" fillId="0" borderId="29" xfId="0" applyFont="1" applyBorder="1" applyAlignment="1" applyProtection="1">
      <alignment vertical="center"/>
      <protection hidden="1"/>
    </xf>
    <xf numFmtId="0" fontId="19" fillId="2" borderId="0" xfId="0" applyFont="1" applyFill="1" applyBorder="1" applyAlignment="1" applyProtection="1">
      <alignment horizontal="center" vertical="center"/>
      <protection locked="0"/>
    </xf>
    <xf numFmtId="0" fontId="19" fillId="2" borderId="13" xfId="0" applyFont="1" applyFill="1" applyBorder="1" applyAlignment="1" applyProtection="1">
      <alignment horizontal="center" vertical="center"/>
      <protection locked="0"/>
    </xf>
    <xf numFmtId="0" fontId="6" fillId="2" borderId="10" xfId="0" applyFont="1" applyFill="1" applyBorder="1" applyAlignment="1" applyProtection="1">
      <alignment horizontal="left" vertical="center"/>
      <protection locked="0"/>
    </xf>
    <xf numFmtId="0" fontId="6" fillId="2" borderId="49" xfId="0" applyFont="1" applyFill="1" applyBorder="1" applyAlignment="1" applyProtection="1">
      <alignment horizontal="left" vertical="center"/>
      <protection locked="0"/>
    </xf>
    <xf numFmtId="0" fontId="6" fillId="2" borderId="45" xfId="0" applyFont="1" applyFill="1" applyBorder="1" applyAlignment="1" applyProtection="1">
      <alignment horizontal="left" vertical="center"/>
      <protection locked="0"/>
    </xf>
    <xf numFmtId="0" fontId="6" fillId="2" borderId="21" xfId="0" applyFont="1" applyFill="1" applyBorder="1" applyAlignment="1" applyProtection="1">
      <alignment horizontal="left" vertical="center"/>
      <protection locked="0"/>
    </xf>
    <xf numFmtId="0" fontId="4" fillId="0" borderId="18" xfId="0" applyFont="1" applyBorder="1" applyAlignment="1" applyProtection="1">
      <alignment horizontal="center" vertical="center"/>
      <protection hidden="1"/>
    </xf>
    <xf numFmtId="0" fontId="4" fillId="0" borderId="44" xfId="0" applyFont="1" applyBorder="1" applyAlignment="1" applyProtection="1">
      <alignment horizontal="center" vertical="center"/>
      <protection hidden="1"/>
    </xf>
    <xf numFmtId="0" fontId="4" fillId="0" borderId="25" xfId="0" applyFont="1" applyBorder="1" applyAlignment="1" applyProtection="1">
      <alignment horizontal="center" vertic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" fillId="0" borderId="45" xfId="0" applyFont="1" applyBorder="1" applyAlignment="1" applyProtection="1">
      <alignment horizontal="center" vertical="center"/>
      <protection hidden="1"/>
    </xf>
    <xf numFmtId="0" fontId="4" fillId="0" borderId="27" xfId="0" applyFont="1" applyBorder="1" applyAlignment="1" applyProtection="1">
      <alignment horizontal="center" vertical="center"/>
      <protection hidden="1"/>
    </xf>
    <xf numFmtId="0" fontId="4" fillId="0" borderId="47" xfId="0" applyFont="1" applyBorder="1" applyAlignment="1" applyProtection="1">
      <alignment horizontal="left" vertical="center"/>
    </xf>
    <xf numFmtId="0" fontId="4" fillId="0" borderId="48" xfId="0" applyFont="1" applyBorder="1" applyAlignment="1" applyProtection="1">
      <alignment horizontal="left" vertical="center"/>
    </xf>
    <xf numFmtId="0" fontId="9" fillId="4" borderId="7" xfId="0" applyFont="1" applyFill="1" applyBorder="1" applyAlignment="1" applyProtection="1">
      <alignment horizontal="center" vertical="center"/>
      <protection hidden="1"/>
    </xf>
    <xf numFmtId="0" fontId="9" fillId="4" borderId="5" xfId="0" applyFont="1" applyFill="1" applyBorder="1" applyAlignment="1" applyProtection="1">
      <alignment horizontal="center" vertical="center"/>
      <protection hidden="1"/>
    </xf>
    <xf numFmtId="0" fontId="10" fillId="0" borderId="15" xfId="0" applyNumberFormat="1" applyFont="1" applyBorder="1" applyAlignment="1" applyProtection="1">
      <alignment horizontal="center" vertical="center"/>
      <protection hidden="1"/>
    </xf>
    <xf numFmtId="0" fontId="10" fillId="0" borderId="17" xfId="0" applyNumberFormat="1" applyFont="1" applyBorder="1" applyAlignment="1" applyProtection="1">
      <alignment horizontal="center" vertical="center"/>
      <protection hidden="1"/>
    </xf>
    <xf numFmtId="1" fontId="14" fillId="2" borderId="46" xfId="0" applyNumberFormat="1" applyFont="1" applyFill="1" applyBorder="1" applyAlignment="1" applyProtection="1">
      <alignment horizontal="center" vertical="center"/>
      <protection locked="0"/>
    </xf>
    <xf numFmtId="0" fontId="6" fillId="2" borderId="0" xfId="0" applyFont="1" applyFill="1" applyBorder="1" applyAlignment="1" applyProtection="1">
      <alignment horizontal="left" vertical="center"/>
      <protection locked="0"/>
    </xf>
    <xf numFmtId="0" fontId="1" fillId="0" borderId="38" xfId="0" applyNumberFormat="1" applyFont="1" applyBorder="1" applyProtection="1">
      <protection hidden="1"/>
    </xf>
    <xf numFmtId="0" fontId="1" fillId="0" borderId="17" xfId="0" applyNumberFormat="1" applyFont="1" applyBorder="1" applyAlignment="1" applyProtection="1">
      <alignment horizontal="center" vertical="center"/>
      <protection hidden="1"/>
    </xf>
    <xf numFmtId="0" fontId="13" fillId="0" borderId="9" xfId="0" applyFont="1" applyBorder="1" applyAlignment="1" applyProtection="1">
      <alignment horizontal="center" vertical="center"/>
      <protection hidden="1"/>
    </xf>
    <xf numFmtId="0" fontId="13" fillId="0" borderId="11" xfId="0" applyFont="1" applyBorder="1" applyAlignment="1" applyProtection="1">
      <alignment horizontal="center" vertical="center"/>
      <protection hidden="1"/>
    </xf>
    <xf numFmtId="164" fontId="14" fillId="0" borderId="24" xfId="0" applyNumberFormat="1" applyFont="1" applyBorder="1" applyAlignment="1" applyProtection="1">
      <alignment horizontal="center" vertical="center"/>
      <protection hidden="1"/>
    </xf>
    <xf numFmtId="164" fontId="14" fillId="0" borderId="25" xfId="0" applyNumberFormat="1" applyFont="1" applyBorder="1" applyAlignment="1" applyProtection="1">
      <alignment horizontal="center" vertical="center"/>
      <protection hidden="1"/>
    </xf>
    <xf numFmtId="0" fontId="14" fillId="0" borderId="44" xfId="0" applyFont="1" applyBorder="1" applyAlignment="1" applyProtection="1">
      <alignment horizontal="center" vertical="center"/>
      <protection hidden="1"/>
    </xf>
    <xf numFmtId="0" fontId="14" fillId="0" borderId="25" xfId="0" applyFont="1" applyBorder="1" applyAlignment="1" applyProtection="1">
      <alignment horizontal="center" vertical="center"/>
      <protection hidden="1"/>
    </xf>
    <xf numFmtId="0" fontId="4" fillId="2" borderId="10" xfId="0" applyFont="1" applyFill="1" applyBorder="1" applyAlignment="1" applyProtection="1">
      <alignment horizontal="center" vertical="center"/>
      <protection locked="0"/>
    </xf>
    <xf numFmtId="0" fontId="4" fillId="2" borderId="45" xfId="0" applyFont="1" applyFill="1" applyBorder="1" applyAlignment="1" applyProtection="1">
      <alignment horizontal="center" vertical="center"/>
      <protection locked="0"/>
    </xf>
    <xf numFmtId="0" fontId="5" fillId="0" borderId="40" xfId="0" applyNumberFormat="1" applyFont="1" applyBorder="1" applyAlignment="1" applyProtection="1">
      <alignment horizontal="center" vertical="center"/>
      <protection hidden="1"/>
    </xf>
    <xf numFmtId="0" fontId="5" fillId="0" borderId="41" xfId="0" applyNumberFormat="1" applyFont="1" applyBorder="1" applyAlignment="1" applyProtection="1">
      <alignment horizontal="center" vertical="center"/>
      <protection hidden="1"/>
    </xf>
    <xf numFmtId="0" fontId="17" fillId="0" borderId="10" xfId="0" applyFont="1" applyBorder="1" applyAlignment="1" applyProtection="1">
      <alignment horizontal="center" vertical="center"/>
      <protection hidden="1"/>
    </xf>
    <xf numFmtId="0" fontId="17" fillId="0" borderId="45" xfId="0" applyFont="1" applyBorder="1" applyAlignment="1" applyProtection="1">
      <alignment horizontal="center" vertical="center"/>
      <protection hidden="1"/>
    </xf>
    <xf numFmtId="0" fontId="2" fillId="0" borderId="0" xfId="0" applyFont="1" applyAlignment="1" applyProtection="1">
      <alignment horizontal="center" vertical="top"/>
      <protection hidden="1"/>
    </xf>
    <xf numFmtId="0" fontId="3" fillId="0" borderId="0" xfId="0" applyFont="1" applyAlignment="1" applyProtection="1">
      <alignment vertical="top"/>
      <protection hidden="1"/>
    </xf>
    <xf numFmtId="0" fontId="4" fillId="0" borderId="8" xfId="0" applyFont="1" applyBorder="1" applyAlignment="1" applyProtection="1">
      <alignment horizontal="left" vertical="center"/>
      <protection hidden="1"/>
    </xf>
    <xf numFmtId="0" fontId="5" fillId="2" borderId="8" xfId="0" applyFont="1" applyFill="1" applyBorder="1" applyAlignment="1" applyProtection="1">
      <alignment horizontal="left" vertical="center"/>
      <protection locked="0"/>
    </xf>
    <xf numFmtId="165" fontId="5" fillId="0" borderId="8" xfId="0" applyNumberFormat="1" applyFont="1" applyFill="1" applyBorder="1" applyAlignment="1" applyProtection="1">
      <alignment horizontal="left" vertical="center"/>
      <protection hidden="1"/>
    </xf>
    <xf numFmtId="49" fontId="5" fillId="2" borderId="8" xfId="0" applyNumberFormat="1" applyFont="1" applyFill="1" applyBorder="1" applyAlignment="1" applyProtection="1">
      <alignment horizontal="left" vertical="center"/>
      <protection locked="0"/>
    </xf>
    <xf numFmtId="0" fontId="7" fillId="2" borderId="0" xfId="0" applyFont="1" applyFill="1" applyAlignment="1" applyProtection="1">
      <alignment horizontal="center" vertical="center"/>
      <protection locked="0"/>
    </xf>
    <xf numFmtId="0" fontId="7" fillId="2" borderId="13" xfId="0" applyFont="1" applyFill="1" applyBorder="1" applyAlignment="1" applyProtection="1">
      <alignment horizontal="center" vertical="center"/>
      <protection locked="0"/>
    </xf>
    <xf numFmtId="0" fontId="14" fillId="0" borderId="15" xfId="0" applyFont="1" applyBorder="1" applyAlignment="1" applyProtection="1">
      <alignment horizontal="center" vertical="center"/>
      <protection hidden="1"/>
    </xf>
    <xf numFmtId="0" fontId="14" fillId="0" borderId="16" xfId="0" applyFont="1" applyBorder="1" applyAlignment="1" applyProtection="1">
      <alignment horizontal="center" vertical="center"/>
      <protection hidden="1"/>
    </xf>
    <xf numFmtId="0" fontId="14" fillId="0" borderId="17" xfId="0" applyFont="1" applyBorder="1" applyAlignment="1" applyProtection="1">
      <alignment horizontal="center" vertical="center"/>
      <protection hidden="1"/>
    </xf>
    <xf numFmtId="0" fontId="5" fillId="2" borderId="0" xfId="0" applyFont="1" applyFill="1" applyAlignment="1" applyProtection="1">
      <alignment horizontal="center" vertical="center"/>
      <protection locked="0"/>
    </xf>
    <xf numFmtId="0" fontId="21" fillId="2" borderId="0" xfId="0" applyFont="1" applyFill="1" applyAlignment="1" applyProtection="1">
      <alignment horizontal="center" vertical="center"/>
      <protection locked="0"/>
    </xf>
    <xf numFmtId="0" fontId="21" fillId="2" borderId="13" xfId="0" applyFont="1" applyFill="1" applyBorder="1" applyAlignment="1" applyProtection="1">
      <alignment horizontal="center" vertical="center"/>
      <protection locked="0"/>
    </xf>
    <xf numFmtId="0" fontId="14" fillId="0" borderId="10" xfId="0" applyFont="1" applyBorder="1" applyAlignment="1" applyProtection="1">
      <alignment horizontal="center" vertical="center"/>
      <protection hidden="1"/>
    </xf>
    <xf numFmtId="0" fontId="7" fillId="0" borderId="18" xfId="0" applyNumberFormat="1" applyFont="1" applyBorder="1" applyAlignment="1" applyProtection="1">
      <alignment horizontal="center" vertical="center"/>
      <protection hidden="1"/>
    </xf>
    <xf numFmtId="0" fontId="7" fillId="0" borderId="19" xfId="0" applyNumberFormat="1" applyFont="1" applyBorder="1" applyAlignment="1" applyProtection="1">
      <alignment horizontal="center" vertical="center"/>
      <protection hidden="1"/>
    </xf>
    <xf numFmtId="0" fontId="7" fillId="0" borderId="20" xfId="0" applyNumberFormat="1" applyFont="1" applyBorder="1" applyAlignment="1" applyProtection="1">
      <alignment horizontal="center" vertical="center"/>
      <protection hidden="1"/>
    </xf>
    <xf numFmtId="0" fontId="7" fillId="0" borderId="21" xfId="0" applyNumberFormat="1" applyFont="1" applyBorder="1" applyAlignment="1" applyProtection="1">
      <alignment horizontal="center" vertical="center"/>
      <protection hidden="1"/>
    </xf>
    <xf numFmtId="0" fontId="4" fillId="0" borderId="10" xfId="0" applyFont="1" applyBorder="1" applyAlignment="1" applyProtection="1">
      <alignment horizontal="center" vertical="center"/>
      <protection hidden="1"/>
    </xf>
    <xf numFmtId="0" fontId="22" fillId="2" borderId="15" xfId="0" applyFont="1" applyFill="1" applyBorder="1" applyAlignment="1" applyProtection="1">
      <alignment horizontal="center" vertical="center"/>
      <protection locked="0"/>
    </xf>
    <xf numFmtId="0" fontId="22" fillId="2" borderId="17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center"/>
      <protection hidden="1"/>
    </xf>
    <xf numFmtId="0" fontId="6" fillId="0" borderId="17" xfId="0" applyFont="1" applyBorder="1" applyAlignment="1" applyProtection="1">
      <alignment horizontal="center"/>
      <protection hidden="1"/>
    </xf>
    <xf numFmtId="0" fontId="14" fillId="0" borderId="0" xfId="0" applyFont="1" applyBorder="1" applyAlignment="1" applyProtection="1">
      <alignment horizontal="center" vertical="center"/>
      <protection hidden="1"/>
    </xf>
    <xf numFmtId="0" fontId="26" fillId="2" borderId="9" xfId="0" applyFont="1" applyFill="1" applyBorder="1" applyAlignment="1" applyProtection="1">
      <alignment horizontal="center" vertical="center"/>
      <protection locked="0"/>
    </xf>
    <xf numFmtId="0" fontId="26" fillId="2" borderId="11" xfId="0" applyFont="1" applyFill="1" applyBorder="1" applyAlignment="1" applyProtection="1">
      <alignment horizontal="center" vertical="center"/>
      <protection locked="0"/>
    </xf>
    <xf numFmtId="0" fontId="26" fillId="2" borderId="12" xfId="0" applyFont="1" applyFill="1" applyBorder="1" applyAlignment="1" applyProtection="1">
      <alignment horizontal="center" vertical="center"/>
      <protection locked="0"/>
    </xf>
    <xf numFmtId="0" fontId="26" fillId="2" borderId="14" xfId="0" applyFont="1" applyFill="1" applyBorder="1" applyAlignment="1" applyProtection="1">
      <alignment horizontal="center" vertical="center"/>
      <protection locked="0"/>
    </xf>
    <xf numFmtId="0" fontId="26" fillId="2" borderId="10" xfId="0" applyFont="1" applyFill="1" applyBorder="1" applyAlignment="1" applyProtection="1">
      <alignment horizontal="center" vertical="center"/>
      <protection locked="0"/>
    </xf>
    <xf numFmtId="0" fontId="26" fillId="2" borderId="13" xfId="0" applyFont="1" applyFill="1" applyBorder="1" applyAlignment="1" applyProtection="1">
      <alignment horizontal="center" vertical="center"/>
      <protection locked="0"/>
    </xf>
    <xf numFmtId="0" fontId="6" fillId="0" borderId="15" xfId="0" applyFont="1" applyBorder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left" vertical="center"/>
      <protection hidden="1"/>
    </xf>
    <xf numFmtId="0" fontId="6" fillId="0" borderId="17" xfId="0" applyFont="1" applyBorder="1" applyAlignment="1" applyProtection="1">
      <alignment horizontal="left" vertical="center"/>
      <protection hidden="1"/>
    </xf>
    <xf numFmtId="0" fontId="15" fillId="2" borderId="9" xfId="0" applyFont="1" applyFill="1" applyBorder="1" applyAlignment="1" applyProtection="1">
      <alignment horizontal="center" vertical="center"/>
      <protection locked="0"/>
    </xf>
  </cellXfs>
  <cellStyles count="2">
    <cellStyle name="Standard" xfId="0" builtinId="0"/>
    <cellStyle name="Standard 2" xfId="1"/>
  </cellStyles>
  <dxfs count="21"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13"/>
        </patternFill>
      </fill>
    </dxf>
    <dxf>
      <fill>
        <patternFill>
          <bgColor indexed="45"/>
        </patternFill>
      </fill>
    </dxf>
    <dxf>
      <fill>
        <patternFill>
          <bgColor indexed="34"/>
        </patternFill>
      </fill>
    </dxf>
    <dxf>
      <fill>
        <patternFill>
          <bgColor indexed="45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  <dxf>
      <fill>
        <patternFill>
          <bgColor indexed="47"/>
        </patternFill>
      </fill>
    </dxf>
    <dxf>
      <fill>
        <patternFill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activeX/activeX1.xml><?xml version="1.0" encoding="utf-8"?>
<ax:ocx xmlns:ax="http://schemas.microsoft.com/office/2006/activeX" xmlns:r="http://schemas.openxmlformats.org/officeDocument/2006/relationships" ax:classid="{D7053240-CE69-11CD-A777-00DD01143C57}" ax:persistence="persistPropertyBag">
  <ax:ocxPr ax:name="Caption" ax:value="Formeln Löschen &amp; Druckvorbereitung mit Passworteingabe1"/>
  <ax:ocxPr ax:name="Size" ax:value="11695;1402"/>
  <ax:ocxPr ax:name="FontName" ax:value="Arial Narrow"/>
  <ax:ocxPr ax:name="FontHeight" ax:value="285"/>
  <ax:ocxPr ax:name="FontCharSet" ax:value="0"/>
  <ax:ocxPr ax:name="FontPitchAndFamily" ax:value="2"/>
  <ax:ocxPr ax:name="ParagraphAlign" ax:value="3"/>
</ax:ocx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29</xdr:col>
      <xdr:colOff>76200</xdr:colOff>
      <xdr:row>0</xdr:row>
      <xdr:rowOff>295275</xdr:rowOff>
    </xdr:from>
    <xdr:to>
      <xdr:col>32</xdr:col>
      <xdr:colOff>390525</xdr:colOff>
      <xdr:row>3</xdr:row>
      <xdr:rowOff>38100</xdr:rowOff>
    </xdr:to>
    <xdr:pic>
      <xdr:nvPicPr>
        <xdr:cNvPr id="2083" name="Picture 1" descr="ÖSKB Logo 2003 Rund gross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xmlns="" val="0"/>
            </a:ext>
          </a:extLst>
        </a:blip>
        <a:srcRect/>
        <a:stretch>
          <a:fillRect/>
        </a:stretch>
      </xdr:blipFill>
      <xdr:spPr bwMode="auto">
        <a:xfrm>
          <a:off x="10677525" y="295275"/>
          <a:ext cx="1057275" cy="1095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19</xdr:col>
      <xdr:colOff>142875</xdr:colOff>
      <xdr:row>29</xdr:row>
      <xdr:rowOff>0</xdr:rowOff>
    </xdr:from>
    <xdr:to>
      <xdr:col>24</xdr:col>
      <xdr:colOff>9525</xdr:colOff>
      <xdr:row>29</xdr:row>
      <xdr:rowOff>0</xdr:rowOff>
    </xdr:to>
    <xdr:sp macro="" textlink="">
      <xdr:nvSpPr>
        <xdr:cNvPr id="2084" name="Line 50"/>
        <xdr:cNvSpPr>
          <a:spLocks noChangeShapeType="1"/>
        </xdr:cNvSpPr>
      </xdr:nvSpPr>
      <xdr:spPr bwMode="auto">
        <a:xfrm flipH="1">
          <a:off x="6905625" y="7334250"/>
          <a:ext cx="2562225" cy="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 xmlns="">
              <a:noFill/>
            </a14:hiddenFill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Larissa-Design">
  <a:themeElements>
    <a:clrScheme name="Lariss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Larissa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Lariss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ntrol" Target="../activeX/activeX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Tabelle1">
    <pageSetUpPr fitToPage="1"/>
  </sheetPr>
  <dimension ref="A1:AS80"/>
  <sheetViews>
    <sheetView showGridLines="0" tabSelected="1" topLeftCell="A7" zoomScale="75" workbookViewId="0">
      <selection activeCell="AW24" sqref="AW24"/>
    </sheetView>
  </sheetViews>
  <sheetFormatPr baseColWidth="10" defaultColWidth="12.7109375" defaultRowHeight="12.75"/>
  <cols>
    <col min="1" max="1" width="8.85546875" style="1" customWidth="1"/>
    <col min="2" max="2" width="3.42578125" style="1" customWidth="1"/>
    <col min="3" max="4" width="14.5703125" style="1" customWidth="1"/>
    <col min="5" max="5" width="4.42578125" style="1" customWidth="1"/>
    <col min="6" max="13" width="3.42578125" style="1" customWidth="1"/>
    <col min="14" max="15" width="3.85546875" style="1" customWidth="1"/>
    <col min="16" max="16" width="7.28515625" style="6" customWidth="1"/>
    <col min="17" max="17" width="0.85546875" style="1" customWidth="1"/>
    <col min="18" max="18" width="8.85546875" style="1" customWidth="1"/>
    <col min="19" max="19" width="3.42578125" style="1" customWidth="1"/>
    <col min="20" max="21" width="14.5703125" style="1" customWidth="1"/>
    <col min="22" max="22" width="4.42578125" style="1" customWidth="1"/>
    <col min="23" max="30" width="3.42578125" style="1" customWidth="1"/>
    <col min="31" max="32" width="3.85546875" style="1" customWidth="1"/>
    <col min="33" max="33" width="7.28515625" style="1" customWidth="1"/>
    <col min="34" max="34" width="12.7109375" style="7" hidden="1" customWidth="1"/>
    <col min="35" max="35" width="20.42578125" style="7" hidden="1" customWidth="1"/>
    <col min="36" max="36" width="22.140625" style="7" hidden="1" customWidth="1"/>
    <col min="37" max="37" width="24.7109375" style="7" hidden="1" customWidth="1"/>
    <col min="38" max="38" width="21.28515625" style="7" hidden="1" customWidth="1"/>
    <col min="39" max="39" width="11.7109375" style="7" hidden="1" customWidth="1"/>
    <col min="40" max="40" width="28.85546875" hidden="1" customWidth="1"/>
    <col min="41" max="41" width="10.7109375" style="7" hidden="1" customWidth="1"/>
    <col min="42" max="42" width="13.42578125" style="7" hidden="1" customWidth="1"/>
    <col min="43" max="43" width="8.28515625" style="7" hidden="1" customWidth="1"/>
    <col min="44" max="44" width="8.140625" style="7" hidden="1" customWidth="1"/>
    <col min="45" max="16384" width="12.7109375" style="7"/>
  </cols>
  <sheetData>
    <row r="1" spans="1:33" s="1" customFormat="1" ht="60" customHeight="1">
      <c r="A1" s="156" t="s">
        <v>0</v>
      </c>
      <c r="B1" s="157"/>
      <c r="C1" s="157"/>
      <c r="D1" s="157"/>
      <c r="E1" s="157"/>
      <c r="F1" s="157"/>
      <c r="G1" s="157"/>
      <c r="H1" s="157"/>
      <c r="I1" s="157"/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7"/>
      <c r="AG1" s="157"/>
    </row>
    <row r="2" spans="1:33" s="1" customFormat="1" ht="23.25" customHeight="1">
      <c r="A2" s="158" t="s">
        <v>1</v>
      </c>
      <c r="B2" s="158"/>
      <c r="C2" s="159" t="s">
        <v>337</v>
      </c>
      <c r="D2" s="159"/>
      <c r="F2" s="106" t="s">
        <v>2</v>
      </c>
      <c r="G2" s="107"/>
      <c r="H2" s="107"/>
      <c r="I2" s="107"/>
      <c r="J2" s="107"/>
      <c r="K2" s="107"/>
      <c r="L2" s="107"/>
      <c r="M2" s="108"/>
      <c r="N2" s="2"/>
      <c r="O2" s="2"/>
      <c r="P2" s="3"/>
      <c r="R2" s="61" t="s">
        <v>3</v>
      </c>
      <c r="S2" s="61"/>
      <c r="T2" s="61"/>
      <c r="U2" s="114" t="str">
        <f>IF($A$22="","",VLOOKUP($A$22,$AL$37:$AP$70,5))</f>
        <v>Vorarlbergliga</v>
      </c>
      <c r="V2" s="114"/>
      <c r="W2" s="114"/>
      <c r="X2" s="114"/>
      <c r="Y2" s="114"/>
      <c r="Z2" s="114"/>
      <c r="AA2" s="114"/>
      <c r="AB2" s="114"/>
      <c r="AC2" s="114"/>
      <c r="AD2" s="4"/>
      <c r="AE2" s="5"/>
      <c r="AF2" s="5"/>
      <c r="AG2" s="5">
        <v>1</v>
      </c>
    </row>
    <row r="3" spans="1:33" s="1" customFormat="1" ht="23.25" customHeight="1">
      <c r="A3" s="158" t="s">
        <v>4</v>
      </c>
      <c r="B3" s="158"/>
      <c r="C3" s="160">
        <f ca="1">TODAY()</f>
        <v>41909</v>
      </c>
      <c r="D3" s="160"/>
      <c r="F3" s="62" t="s">
        <v>5</v>
      </c>
      <c r="G3" s="63"/>
      <c r="H3" s="63"/>
      <c r="I3" s="63"/>
      <c r="J3" s="63"/>
      <c r="K3" s="64"/>
      <c r="L3" s="109" t="str">
        <f>IF($A$22="","",VLOOKUP($A$22,$AL$37:$AR$70,6))</f>
        <v xml:space="preserve"> </v>
      </c>
      <c r="M3" s="110"/>
      <c r="N3" s="2"/>
      <c r="O3" s="2"/>
      <c r="P3" s="3"/>
      <c r="R3" s="61" t="s">
        <v>6</v>
      </c>
      <c r="S3" s="61"/>
      <c r="T3" s="61"/>
      <c r="U3" s="115" t="str">
        <f>IF($A$22="","",VLOOKUP($A$22,$AL$37:$AP$70,3))</f>
        <v>Freizeitzentrum Hard Bahn 5-8</v>
      </c>
      <c r="V3" s="115"/>
      <c r="W3" s="115"/>
      <c r="X3" s="115"/>
      <c r="Y3" s="115"/>
      <c r="Z3" s="115"/>
      <c r="AA3" s="115"/>
      <c r="AB3" s="115"/>
      <c r="AC3" s="115"/>
      <c r="AD3" s="4"/>
      <c r="AE3" s="5"/>
      <c r="AF3" s="5"/>
      <c r="AG3" s="5"/>
    </row>
    <row r="4" spans="1:33" s="1" customFormat="1" ht="23.25" customHeight="1">
      <c r="A4" s="158" t="s">
        <v>7</v>
      </c>
      <c r="B4" s="158"/>
      <c r="C4" s="161" t="s">
        <v>338</v>
      </c>
      <c r="D4" s="161"/>
      <c r="F4" s="62" t="s">
        <v>8</v>
      </c>
      <c r="G4" s="63"/>
      <c r="H4" s="63"/>
      <c r="I4" s="63"/>
      <c r="J4" s="63"/>
      <c r="K4" s="64"/>
      <c r="L4" s="109" t="str">
        <f>IF($A$22="","",VLOOKUP($A$22,$AL$37:$AR$70,7))</f>
        <v>X</v>
      </c>
      <c r="M4" s="110"/>
      <c r="N4" s="2"/>
      <c r="O4" s="2"/>
      <c r="P4" s="3"/>
      <c r="R4" s="61" t="s">
        <v>9</v>
      </c>
      <c r="S4" s="61"/>
      <c r="T4" s="61"/>
      <c r="U4" s="115" t="str">
        <f>IF($A$22="","",VLOOKUP($A$22,$AL$37:$AP$70,4))</f>
        <v>Hard</v>
      </c>
      <c r="V4" s="115"/>
      <c r="W4" s="115"/>
      <c r="X4" s="115"/>
      <c r="Y4" s="115"/>
      <c r="Z4" s="115"/>
      <c r="AA4" s="115"/>
      <c r="AB4" s="115"/>
      <c r="AC4" s="115"/>
      <c r="AD4" s="4"/>
      <c r="AE4" s="5"/>
      <c r="AF4" s="5"/>
      <c r="AG4" s="5"/>
    </row>
    <row r="5" spans="1:33" ht="6.75" customHeight="1" thickBot="1"/>
    <row r="6" spans="1:33" ht="23.1" customHeight="1" thickBot="1">
      <c r="A6" s="119" t="s">
        <v>10</v>
      </c>
      <c r="B6" s="120"/>
      <c r="C6" s="120"/>
      <c r="D6" s="120"/>
      <c r="E6" s="121"/>
      <c r="F6" s="118" t="s">
        <v>11</v>
      </c>
      <c r="G6" s="116"/>
      <c r="H6" s="117"/>
      <c r="I6" s="111">
        <f>IF(A22="","",VLOOKUP(A22,AL37:AM70,2))</f>
        <v>106</v>
      </c>
      <c r="J6" s="113"/>
      <c r="K6" s="112"/>
      <c r="L6" s="116" t="s">
        <v>12</v>
      </c>
      <c r="M6" s="116"/>
      <c r="N6" s="117"/>
      <c r="O6" s="111">
        <f>IF(I6="","",18)</f>
        <v>18</v>
      </c>
      <c r="P6" s="112"/>
      <c r="R6" s="119" t="s">
        <v>13</v>
      </c>
      <c r="S6" s="120"/>
      <c r="T6" s="120"/>
      <c r="U6" s="120"/>
      <c r="V6" s="121"/>
      <c r="W6" s="118" t="s">
        <v>11</v>
      </c>
      <c r="X6" s="116"/>
      <c r="Y6" s="117"/>
      <c r="Z6" s="111">
        <f>IF(U22="","",VLOOKUP(U22,AL37:AM66,2))</f>
        <v>114</v>
      </c>
      <c r="AA6" s="113"/>
      <c r="AB6" s="112"/>
      <c r="AC6" s="116" t="s">
        <v>12</v>
      </c>
      <c r="AD6" s="116"/>
      <c r="AE6" s="117"/>
      <c r="AF6" s="111">
        <f>IF(U22="","",18)</f>
        <v>18</v>
      </c>
      <c r="AG6" s="112"/>
    </row>
    <row r="7" spans="1:33" s="11" customFormat="1" ht="18" customHeight="1" thickBot="1">
      <c r="A7" s="8" t="s">
        <v>14</v>
      </c>
      <c r="B7" s="9" t="s">
        <v>15</v>
      </c>
      <c r="C7" s="98" t="s">
        <v>16</v>
      </c>
      <c r="D7" s="99"/>
      <c r="E7" s="9" t="s">
        <v>17</v>
      </c>
      <c r="F7" s="78" t="s">
        <v>18</v>
      </c>
      <c r="G7" s="78"/>
      <c r="H7" s="78" t="s">
        <v>19</v>
      </c>
      <c r="I7" s="78"/>
      <c r="J7" s="78" t="s">
        <v>20</v>
      </c>
      <c r="K7" s="78"/>
      <c r="L7" s="78" t="s">
        <v>21</v>
      </c>
      <c r="M7" s="98"/>
      <c r="N7" s="79" t="s">
        <v>22</v>
      </c>
      <c r="O7" s="80"/>
      <c r="P7" s="10" t="s">
        <v>23</v>
      </c>
      <c r="R7" s="8" t="s">
        <v>14</v>
      </c>
      <c r="S7" s="9" t="s">
        <v>15</v>
      </c>
      <c r="T7" s="98" t="s">
        <v>16</v>
      </c>
      <c r="U7" s="99"/>
      <c r="V7" s="9" t="s">
        <v>17</v>
      </c>
      <c r="W7" s="78" t="s">
        <v>18</v>
      </c>
      <c r="X7" s="78"/>
      <c r="Y7" s="78" t="s">
        <v>19</v>
      </c>
      <c r="Z7" s="78"/>
      <c r="AA7" s="78" t="s">
        <v>20</v>
      </c>
      <c r="AB7" s="78"/>
      <c r="AC7" s="78" t="s">
        <v>21</v>
      </c>
      <c r="AD7" s="98"/>
      <c r="AE7" s="79" t="s">
        <v>22</v>
      </c>
      <c r="AF7" s="80"/>
      <c r="AG7" s="10" t="s">
        <v>23</v>
      </c>
    </row>
    <row r="8" spans="1:33" ht="21.95" customHeight="1">
      <c r="A8" s="86">
        <v>1059</v>
      </c>
      <c r="B8" s="76"/>
      <c r="C8" s="100" t="str">
        <f>IF(A8="","",VLOOKUP(A8,'Spielerkartei - Spielbericht'!$A$2:$B$713,2))</f>
        <v>AJKOVIC Predrak</v>
      </c>
      <c r="D8" s="101"/>
      <c r="E8" s="102">
        <v>7</v>
      </c>
      <c r="F8" s="67">
        <v>137</v>
      </c>
      <c r="G8" s="68"/>
      <c r="H8" s="67">
        <v>101</v>
      </c>
      <c r="I8" s="68"/>
      <c r="J8" s="67">
        <v>124</v>
      </c>
      <c r="K8" s="68"/>
      <c r="L8" s="67">
        <v>120</v>
      </c>
      <c r="M8" s="73"/>
      <c r="N8" s="69">
        <f>IF(F8="","",SUM(F8:M8))</f>
        <v>482</v>
      </c>
      <c r="O8" s="70"/>
      <c r="P8" s="74">
        <f>IF(F8="","",IF(N9&gt;AE9,1,IF(N9&lt;AE9,0,IF(N9=AE9,IF(N8&gt;AE8,1,IF(N8=AE8,0.5,))))))</f>
        <v>0</v>
      </c>
      <c r="R8" s="86">
        <v>1079</v>
      </c>
      <c r="S8" s="76"/>
      <c r="T8" s="100" t="str">
        <f>IF(R8="","",VLOOKUP(R8,'Spielerkartei - Spielbericht'!$A$2:$B$713,2))</f>
        <v>BAUMGARTNER Markus</v>
      </c>
      <c r="U8" s="101"/>
      <c r="V8" s="102">
        <v>2</v>
      </c>
      <c r="W8" s="67">
        <v>154</v>
      </c>
      <c r="X8" s="68"/>
      <c r="Y8" s="67">
        <v>147</v>
      </c>
      <c r="Z8" s="68"/>
      <c r="AA8" s="67">
        <v>132</v>
      </c>
      <c r="AB8" s="68"/>
      <c r="AC8" s="67">
        <v>159</v>
      </c>
      <c r="AD8" s="73"/>
      <c r="AE8" s="69">
        <f>IF(W8="","",SUM(W8:AD8))</f>
        <v>592</v>
      </c>
      <c r="AF8" s="70"/>
      <c r="AG8" s="74">
        <f>IF(W8="","",IF(AE9&gt;N9,1,IF(AE9&lt;N9,0,IF(AE9=N9,IF(AE8&gt;N8,1,IF(AE8=N8,0.5,))))))</f>
        <v>1</v>
      </c>
    </row>
    <row r="9" spans="1:33" ht="21.95" customHeight="1" thickBot="1">
      <c r="A9" s="87"/>
      <c r="B9" s="77"/>
      <c r="C9" s="84"/>
      <c r="D9" s="85"/>
      <c r="E9" s="103"/>
      <c r="F9" s="81">
        <f>IF(F8="","",IF(F8&gt;W8,1,IF(F8=W8,0.5,0)))</f>
        <v>0</v>
      </c>
      <c r="G9" s="82"/>
      <c r="H9" s="81">
        <f>IF(H8="","",IF(H8&gt;Y8,1,IF(H8=Y8,0.5,0)))</f>
        <v>0</v>
      </c>
      <c r="I9" s="82"/>
      <c r="J9" s="81">
        <f>IF(J8="","",IF(J8&gt;AA8,1,IF(J8=AA8,0.5,0)))</f>
        <v>0</v>
      </c>
      <c r="K9" s="82"/>
      <c r="L9" s="81">
        <f>IF(L8="","",IF(L8&gt;AC8,1,IF(L8=AC8,0.5,0)))</f>
        <v>0</v>
      </c>
      <c r="M9" s="83"/>
      <c r="N9" s="71">
        <f t="shared" ref="N9:N15" si="0">IF(F9="","",SUM(F9:M9))</f>
        <v>0</v>
      </c>
      <c r="O9" s="72"/>
      <c r="P9" s="75"/>
      <c r="R9" s="87"/>
      <c r="S9" s="77"/>
      <c r="T9" s="84"/>
      <c r="U9" s="85"/>
      <c r="V9" s="103"/>
      <c r="W9" s="81">
        <f>IF(W8="","",IF(W8&gt;F8,1,IF(W8=F8,0.5,0)))</f>
        <v>1</v>
      </c>
      <c r="X9" s="82"/>
      <c r="Y9" s="81">
        <f>IF(Y8="","",IF(Y8&gt;H8,1,IF(Y8=H8,0.5,0)))</f>
        <v>1</v>
      </c>
      <c r="Z9" s="82"/>
      <c r="AA9" s="81">
        <f>IF(AA8="","",IF(AA8&gt;J8,1,IF(AA8=J8,0.5,0)))</f>
        <v>1</v>
      </c>
      <c r="AB9" s="82"/>
      <c r="AC9" s="81">
        <f>IF(AC8="","",IF(AC8&gt;L8,1,IF(AC8=L8,0.5,0)))</f>
        <v>1</v>
      </c>
      <c r="AD9" s="83"/>
      <c r="AE9" s="65">
        <f t="shared" ref="AE9:AE15" si="1">IF(W9="","",SUM(W9:AD9))</f>
        <v>4</v>
      </c>
      <c r="AF9" s="66"/>
      <c r="AG9" s="75"/>
    </row>
    <row r="10" spans="1:33" ht="21.95" customHeight="1">
      <c r="A10" s="86">
        <v>1267</v>
      </c>
      <c r="B10" s="76"/>
      <c r="C10" s="100" t="str">
        <f>IF(A10="","",VLOOKUP(A10,'Spielerkartei - Spielbericht'!$A$2:$B$713,2))</f>
        <v>SCHRÖDER Peter</v>
      </c>
      <c r="D10" s="101"/>
      <c r="E10" s="102">
        <v>9</v>
      </c>
      <c r="F10" s="67">
        <v>99</v>
      </c>
      <c r="G10" s="68"/>
      <c r="H10" s="67">
        <v>127</v>
      </c>
      <c r="I10" s="68"/>
      <c r="J10" s="67">
        <v>148</v>
      </c>
      <c r="K10" s="68"/>
      <c r="L10" s="67">
        <v>122</v>
      </c>
      <c r="M10" s="73"/>
      <c r="N10" s="69">
        <f>IF(F10="","",SUM(F10:M10))</f>
        <v>496</v>
      </c>
      <c r="O10" s="70"/>
      <c r="P10" s="74">
        <f>IF(F10="","",IF(N11&gt;AE11,1,IF(N11&lt;AE11,0,IF(N11=AE11,IF(N10&gt;AE10,1,IF(N10=AE10,0.5,))))))</f>
        <v>0</v>
      </c>
      <c r="R10" s="86">
        <v>1168</v>
      </c>
      <c r="S10" s="76"/>
      <c r="T10" s="100" t="str">
        <f>IF(R10="","",VLOOKUP(R10,'Spielerkartei - Spielbericht'!$A$2:$B$713,2))</f>
        <v>BRUNNER Julian</v>
      </c>
      <c r="U10" s="101"/>
      <c r="V10" s="102">
        <v>7</v>
      </c>
      <c r="W10" s="67">
        <v>138</v>
      </c>
      <c r="X10" s="68"/>
      <c r="Y10" s="67">
        <v>104</v>
      </c>
      <c r="Z10" s="68"/>
      <c r="AA10" s="67">
        <v>129</v>
      </c>
      <c r="AB10" s="68"/>
      <c r="AC10" s="67">
        <v>141</v>
      </c>
      <c r="AD10" s="73"/>
      <c r="AE10" s="69">
        <f>IF(W10="","",SUM(W10:AD10))</f>
        <v>512</v>
      </c>
      <c r="AF10" s="70"/>
      <c r="AG10" s="74">
        <f>IF(W10="","",IF(AE11&gt;N11,1,IF(AE11&lt;N11,0,IF(AE11=N11,IF(AE10&gt;N10,1,IF(AE10=N10,0.5,))))))</f>
        <v>1</v>
      </c>
    </row>
    <row r="11" spans="1:33" ht="21.95" customHeight="1" thickBot="1">
      <c r="A11" s="87"/>
      <c r="B11" s="77"/>
      <c r="C11" s="84"/>
      <c r="D11" s="85"/>
      <c r="E11" s="103"/>
      <c r="F11" s="81">
        <f>IF(F10="","",IF(F10&gt;W10,1,IF(F10=W10,0.5,0)))</f>
        <v>0</v>
      </c>
      <c r="G11" s="82"/>
      <c r="H11" s="81">
        <f>IF(H10="","",IF(H10&gt;Y10,1,IF(H10=Y10,0.5,0)))</f>
        <v>1</v>
      </c>
      <c r="I11" s="82"/>
      <c r="J11" s="81">
        <f>IF(J10="","",IF(J10&gt;AA10,1,IF(J10=AA10,0.5,0)))</f>
        <v>1</v>
      </c>
      <c r="K11" s="82"/>
      <c r="L11" s="81">
        <f>IF(L10="","",IF(L10&gt;AC10,1,IF(L10=AC10,0.5,0)))</f>
        <v>0</v>
      </c>
      <c r="M11" s="83"/>
      <c r="N11" s="71">
        <f t="shared" si="0"/>
        <v>2</v>
      </c>
      <c r="O11" s="72"/>
      <c r="P11" s="75"/>
      <c r="R11" s="87"/>
      <c r="S11" s="77"/>
      <c r="T11" s="84"/>
      <c r="U11" s="85"/>
      <c r="V11" s="103"/>
      <c r="W11" s="81">
        <f>IF(W10="","",IF(W10&gt;F10,1,IF(W10=F10,0.5,0)))</f>
        <v>1</v>
      </c>
      <c r="X11" s="82"/>
      <c r="Y11" s="81">
        <f>IF(Y10="","",IF(Y10&gt;H10,1,IF(Y10=H10,0.5,0)))</f>
        <v>0</v>
      </c>
      <c r="Z11" s="82"/>
      <c r="AA11" s="81">
        <f>IF(AA10="","",IF(AA10&gt;J10,1,IF(AA10=J10,0.5,0)))</f>
        <v>0</v>
      </c>
      <c r="AB11" s="82"/>
      <c r="AC11" s="81">
        <f>IF(AC10="","",IF(AC10&gt;L10,1,IF(AC10=L10,0.5,0)))</f>
        <v>1</v>
      </c>
      <c r="AD11" s="83"/>
      <c r="AE11" s="65">
        <f t="shared" si="1"/>
        <v>2</v>
      </c>
      <c r="AF11" s="66"/>
      <c r="AG11" s="75"/>
    </row>
    <row r="12" spans="1:33" ht="21.95" customHeight="1">
      <c r="A12" s="86">
        <v>1089</v>
      </c>
      <c r="B12" s="76"/>
      <c r="C12" s="100" t="str">
        <f>IF(A12="","",VLOOKUP(A12,'Spielerkartei - Spielbericht'!$A$2:$B$713,2))</f>
        <v>BAUMGARTNER Herbert</v>
      </c>
      <c r="D12" s="101"/>
      <c r="E12" s="102">
        <v>12</v>
      </c>
      <c r="F12" s="67">
        <v>114</v>
      </c>
      <c r="G12" s="68"/>
      <c r="H12" s="67">
        <v>130</v>
      </c>
      <c r="I12" s="68"/>
      <c r="J12" s="67">
        <v>115</v>
      </c>
      <c r="K12" s="68"/>
      <c r="L12" s="67">
        <v>129</v>
      </c>
      <c r="M12" s="73"/>
      <c r="N12" s="69">
        <f t="shared" si="0"/>
        <v>488</v>
      </c>
      <c r="O12" s="70"/>
      <c r="P12" s="74">
        <f>IF(F12="","",IF(N13&gt;AE13,1,IF(N13&lt;AE13,0,IF(N13=AE13,IF(N12&gt;AE12,1,IF(N12=AE12,0.5,))))))</f>
        <v>0</v>
      </c>
      <c r="R12" s="86">
        <v>1069</v>
      </c>
      <c r="S12" s="76"/>
      <c r="T12" s="100" t="str">
        <f>IF(R12="","",VLOOKUP(R12,'Spielerkartei - Spielbericht'!$A$2:$B$713,2))</f>
        <v>WIEGELE Helmut</v>
      </c>
      <c r="U12" s="101"/>
      <c r="V12" s="102">
        <v>4</v>
      </c>
      <c r="W12" s="67">
        <v>116</v>
      </c>
      <c r="X12" s="68"/>
      <c r="Y12" s="67">
        <v>136</v>
      </c>
      <c r="Z12" s="68"/>
      <c r="AA12" s="67">
        <v>134</v>
      </c>
      <c r="AB12" s="68"/>
      <c r="AC12" s="67">
        <v>123</v>
      </c>
      <c r="AD12" s="73"/>
      <c r="AE12" s="69">
        <f>IF(W12="","",SUM(W12:AD12))</f>
        <v>509</v>
      </c>
      <c r="AF12" s="70"/>
      <c r="AG12" s="74">
        <f>IF(W12="","",IF(AE13&gt;N13,1,IF(AE13&lt;N13,0,IF(AE13=N13,IF(AE12&gt;N12,1,IF(AE12=N12,0.5,))))))</f>
        <v>1</v>
      </c>
    </row>
    <row r="13" spans="1:33" ht="21.95" customHeight="1" thickBot="1">
      <c r="A13" s="87"/>
      <c r="B13" s="77"/>
      <c r="C13" s="84"/>
      <c r="D13" s="85"/>
      <c r="E13" s="103"/>
      <c r="F13" s="81">
        <f>IF(F12="","",IF(F12&gt;W12,1,IF(F12=W12,0.5,0)))</f>
        <v>0</v>
      </c>
      <c r="G13" s="82"/>
      <c r="H13" s="81">
        <f>IF(H12="","",IF(H12&gt;Y12,1,IF(H12=Y12,0.5,0)))</f>
        <v>0</v>
      </c>
      <c r="I13" s="82"/>
      <c r="J13" s="81">
        <f>IF(J12="","",IF(J12&gt;AA12,1,IF(J12=AA12,0.5,0)))</f>
        <v>0</v>
      </c>
      <c r="K13" s="82"/>
      <c r="L13" s="81">
        <f>IF(L12="","",IF(L12&gt;AC12,1,IF(L12=AC12,0.5,0)))</f>
        <v>1</v>
      </c>
      <c r="M13" s="83"/>
      <c r="N13" s="71">
        <f t="shared" si="0"/>
        <v>1</v>
      </c>
      <c r="O13" s="72"/>
      <c r="P13" s="75"/>
      <c r="R13" s="87"/>
      <c r="S13" s="77"/>
      <c r="T13" s="84"/>
      <c r="U13" s="85"/>
      <c r="V13" s="103"/>
      <c r="W13" s="81">
        <f>IF(W12="","",IF(W12&gt;F12,1,IF(W12=F12,0.5,0)))</f>
        <v>1</v>
      </c>
      <c r="X13" s="82"/>
      <c r="Y13" s="81">
        <f>IF(Y12="","",IF(Y12&gt;H12,1,IF(Y12=H12,0.5,0)))</f>
        <v>1</v>
      </c>
      <c r="Z13" s="82"/>
      <c r="AA13" s="81">
        <f>IF(AA12="","",IF(AA12&gt;J12,1,IF(AA12=J12,0.5,0)))</f>
        <v>1</v>
      </c>
      <c r="AB13" s="82"/>
      <c r="AC13" s="81">
        <f>IF(AC12="","",IF(AC12&gt;L12,1,IF(AC12=L12,0.5,0)))</f>
        <v>0</v>
      </c>
      <c r="AD13" s="83"/>
      <c r="AE13" s="65">
        <f t="shared" si="1"/>
        <v>3</v>
      </c>
      <c r="AF13" s="66"/>
      <c r="AG13" s="75"/>
    </row>
    <row r="14" spans="1:33" ht="21.95" customHeight="1">
      <c r="A14" s="86">
        <v>1207</v>
      </c>
      <c r="B14" s="76"/>
      <c r="C14" s="100" t="str">
        <f>IF(A14="","",VLOOKUP(A14,'Spielerkartei - Spielbericht'!$A$2:$B$713,2))</f>
        <v>FRANJETIC Boris</v>
      </c>
      <c r="D14" s="101"/>
      <c r="E14" s="102">
        <v>9</v>
      </c>
      <c r="F14" s="67">
        <v>125</v>
      </c>
      <c r="G14" s="68"/>
      <c r="H14" s="67">
        <v>138</v>
      </c>
      <c r="I14" s="68"/>
      <c r="J14" s="67">
        <v>111</v>
      </c>
      <c r="K14" s="68"/>
      <c r="L14" s="67">
        <v>121</v>
      </c>
      <c r="M14" s="73"/>
      <c r="N14" s="69">
        <f t="shared" si="0"/>
        <v>495</v>
      </c>
      <c r="O14" s="70"/>
      <c r="P14" s="74">
        <f>IF(F14="","",IF(N15&gt;AE15,1,IF(N15&lt;AE15,0,IF(N15=AE15,IF(N14&gt;AE14,1,IF(N14=AE14,0.5,))))))</f>
        <v>0</v>
      </c>
      <c r="R14" s="86">
        <v>1167</v>
      </c>
      <c r="S14" s="76"/>
      <c r="T14" s="100" t="str">
        <f>IF(R14="","",VLOOKUP(R14,'Spielerkartei - Spielbericht'!$A$2:$B$713,2))</f>
        <v>FONTAIN Hanno</v>
      </c>
      <c r="U14" s="101"/>
      <c r="V14" s="102">
        <v>4</v>
      </c>
      <c r="W14" s="67">
        <v>116</v>
      </c>
      <c r="X14" s="68"/>
      <c r="Y14" s="67">
        <v>137</v>
      </c>
      <c r="Z14" s="68"/>
      <c r="AA14" s="67">
        <v>140</v>
      </c>
      <c r="AB14" s="68"/>
      <c r="AC14" s="67">
        <v>135</v>
      </c>
      <c r="AD14" s="73"/>
      <c r="AE14" s="69">
        <f>IF(W14="","",SUM(W14:AD14))</f>
        <v>528</v>
      </c>
      <c r="AF14" s="70"/>
      <c r="AG14" s="74">
        <f>IF(W14="","",IF(AE15&gt;N15,1,IF(AE15&lt;N15,0,IF(AE15=N15,IF(AE14&gt;N14,1,IF(AE14=N14,0.5,))))))</f>
        <v>1</v>
      </c>
    </row>
    <row r="15" spans="1:33" ht="21.95" customHeight="1" thickBot="1">
      <c r="A15" s="87"/>
      <c r="B15" s="77"/>
      <c r="C15" s="84"/>
      <c r="D15" s="85"/>
      <c r="E15" s="103"/>
      <c r="F15" s="81">
        <f>IF(F14="","",IF(F14&gt;W14,1,IF(F14=W14,0.5,0)))</f>
        <v>1</v>
      </c>
      <c r="G15" s="82"/>
      <c r="H15" s="81">
        <f>IF(H14="","",IF(H14&gt;Y14,1,IF(H14=Y14,0.5,0)))</f>
        <v>1</v>
      </c>
      <c r="I15" s="82"/>
      <c r="J15" s="81">
        <f>IF(J14="","",IF(J14&gt;AA14,1,IF(J14=AA14,0.5,0)))</f>
        <v>0</v>
      </c>
      <c r="K15" s="82"/>
      <c r="L15" s="81">
        <f>IF(L14="","",IF(L14&gt;AC14,1,IF(L14=AC14,0.5,0)))</f>
        <v>0</v>
      </c>
      <c r="M15" s="83"/>
      <c r="N15" s="152">
        <f t="shared" si="0"/>
        <v>2</v>
      </c>
      <c r="O15" s="153"/>
      <c r="P15" s="75"/>
      <c r="R15" s="87"/>
      <c r="S15" s="77"/>
      <c r="T15" s="84"/>
      <c r="U15" s="85"/>
      <c r="V15" s="103"/>
      <c r="W15" s="81">
        <f>IF(W14="","",IF(W14&gt;F14,1,IF(W14=F14,0.5,0)))</f>
        <v>0</v>
      </c>
      <c r="X15" s="82"/>
      <c r="Y15" s="81">
        <f>IF(Y14="","",IF(Y14&gt;H14,1,IF(Y14=H14,0.5,0)))</f>
        <v>0</v>
      </c>
      <c r="Z15" s="82"/>
      <c r="AA15" s="81">
        <f>IF(AA14="","",IF(AA14&gt;J14,1,IF(AA14=J14,0.5,0)))</f>
        <v>1</v>
      </c>
      <c r="AB15" s="82"/>
      <c r="AC15" s="81">
        <f>IF(AC14="","",IF(AC14&gt;L14,1,IF(AC14=L14,0.5,0)))</f>
        <v>1</v>
      </c>
      <c r="AD15" s="83"/>
      <c r="AE15" s="65">
        <f t="shared" si="1"/>
        <v>2</v>
      </c>
      <c r="AF15" s="66"/>
      <c r="AG15" s="75"/>
    </row>
    <row r="16" spans="1:33" ht="12.75" customHeight="1">
      <c r="A16" s="140"/>
      <c r="B16" s="136"/>
      <c r="C16" s="144" t="s">
        <v>24</v>
      </c>
      <c r="D16" s="145"/>
      <c r="E16" s="104" t="s">
        <v>25</v>
      </c>
      <c r="F16" s="150"/>
      <c r="G16" s="150"/>
      <c r="H16" s="154" t="s">
        <v>26</v>
      </c>
      <c r="I16" s="154"/>
      <c r="J16" s="154"/>
      <c r="K16" s="124"/>
      <c r="L16" s="124"/>
      <c r="M16" s="124"/>
      <c r="N16" s="141"/>
      <c r="O16" s="141"/>
      <c r="P16" s="125"/>
      <c r="R16" s="140"/>
      <c r="S16" s="136"/>
      <c r="T16" s="144" t="s">
        <v>24</v>
      </c>
      <c r="U16" s="145"/>
      <c r="V16" s="104" t="s">
        <v>25</v>
      </c>
      <c r="W16" s="150"/>
      <c r="X16" s="150"/>
      <c r="Y16" s="154" t="s">
        <v>26</v>
      </c>
      <c r="Z16" s="154"/>
      <c r="AA16" s="154"/>
      <c r="AB16" s="124"/>
      <c r="AC16" s="124"/>
      <c r="AD16" s="124"/>
      <c r="AE16" s="124"/>
      <c r="AF16" s="124"/>
      <c r="AG16" s="125"/>
    </row>
    <row r="17" spans="1:34" ht="16.5" customHeight="1" thickBot="1">
      <c r="A17" s="87"/>
      <c r="B17" s="137"/>
      <c r="C17" s="134" t="str">
        <f>IF(A16="","",VLOOKUP(A16,'Spielerkartei - Spielbericht'!$A$2:$B$713,2))</f>
        <v/>
      </c>
      <c r="D17" s="135"/>
      <c r="E17" s="105"/>
      <c r="F17" s="151"/>
      <c r="G17" s="151"/>
      <c r="H17" s="155"/>
      <c r="I17" s="155"/>
      <c r="J17" s="155"/>
      <c r="K17" s="126"/>
      <c r="L17" s="126"/>
      <c r="M17" s="126"/>
      <c r="N17" s="126"/>
      <c r="O17" s="126"/>
      <c r="P17" s="127"/>
      <c r="R17" s="87"/>
      <c r="S17" s="137"/>
      <c r="T17" s="134" t="str">
        <f>IF(R16="","",VLOOKUP(R16,'Spielerkartei - Spielbericht'!$A$2:$B$713,2))</f>
        <v/>
      </c>
      <c r="U17" s="135"/>
      <c r="V17" s="105"/>
      <c r="W17" s="151"/>
      <c r="X17" s="151"/>
      <c r="Y17" s="155"/>
      <c r="Z17" s="155"/>
      <c r="AA17" s="155"/>
      <c r="AB17" s="126"/>
      <c r="AC17" s="126"/>
      <c r="AD17" s="126"/>
      <c r="AE17" s="126"/>
      <c r="AF17" s="126"/>
      <c r="AG17" s="127"/>
    </row>
    <row r="18" spans="1:34" ht="6.75" customHeight="1" thickBot="1">
      <c r="P18" s="1"/>
    </row>
    <row r="19" spans="1:34" s="14" customFormat="1" ht="24.95" customHeight="1">
      <c r="A19" s="128" t="s">
        <v>27</v>
      </c>
      <c r="B19" s="129"/>
      <c r="C19" s="130"/>
      <c r="D19" s="12">
        <f>SUM(N8,N10,N12,N14)</f>
        <v>1961</v>
      </c>
      <c r="E19" s="146">
        <f>IF(L8="","",AVERAGE(N8,N10,N12,N14))</f>
        <v>490.25</v>
      </c>
      <c r="F19" s="147"/>
      <c r="G19" s="148">
        <f>SUM(E8,E10,E12,E14)</f>
        <v>37</v>
      </c>
      <c r="H19" s="149"/>
      <c r="I19" s="88" t="s">
        <v>23</v>
      </c>
      <c r="J19" s="89"/>
      <c r="K19" s="89"/>
      <c r="L19" s="89"/>
      <c r="M19" s="89"/>
      <c r="N19" s="89"/>
      <c r="O19" s="90"/>
      <c r="P19" s="74">
        <f>IF(D19=0,"",IF(D19&gt;U19,2,IF(D19&lt;U19,0,IF(D19=U19,1,))))</f>
        <v>0</v>
      </c>
      <c r="Q19" s="13"/>
      <c r="R19" s="128" t="s">
        <v>27</v>
      </c>
      <c r="S19" s="129"/>
      <c r="T19" s="130"/>
      <c r="U19" s="12">
        <f>SUM(AE8,AE10,AE12,AE14)</f>
        <v>2141</v>
      </c>
      <c r="V19" s="146">
        <f>IF(AC8="","",AVERAGE(AE8,AE10,AE12,AE14))</f>
        <v>535.25</v>
      </c>
      <c r="W19" s="147"/>
      <c r="X19" s="148">
        <f>SUM(V8,V10,V12,V14)</f>
        <v>17</v>
      </c>
      <c r="Y19" s="149"/>
      <c r="Z19" s="88" t="s">
        <v>23</v>
      </c>
      <c r="AA19" s="89"/>
      <c r="AB19" s="89"/>
      <c r="AC19" s="89"/>
      <c r="AD19" s="89"/>
      <c r="AE19" s="89"/>
      <c r="AF19" s="90"/>
      <c r="AG19" s="74">
        <f>IF(U19=0,"",IF(U19&gt;D19,2,IF(U19&lt;D19,0,IF(U19=D19,1,))))</f>
        <v>2</v>
      </c>
    </row>
    <row r="20" spans="1:34" s="14" customFormat="1" ht="10.15" customHeight="1" thickBot="1">
      <c r="A20" s="131"/>
      <c r="B20" s="132"/>
      <c r="C20" s="133"/>
      <c r="D20" s="15" t="s">
        <v>28</v>
      </c>
      <c r="E20" s="94" t="s">
        <v>29</v>
      </c>
      <c r="F20" s="95"/>
      <c r="G20" s="96" t="s">
        <v>17</v>
      </c>
      <c r="H20" s="97"/>
      <c r="I20" s="91"/>
      <c r="J20" s="92"/>
      <c r="K20" s="92"/>
      <c r="L20" s="92"/>
      <c r="M20" s="92"/>
      <c r="N20" s="92"/>
      <c r="O20" s="93"/>
      <c r="P20" s="142"/>
      <c r="Q20" s="1"/>
      <c r="R20" s="131"/>
      <c r="S20" s="132"/>
      <c r="T20" s="133"/>
      <c r="U20" s="15" t="s">
        <v>28</v>
      </c>
      <c r="V20" s="94" t="s">
        <v>29</v>
      </c>
      <c r="W20" s="95"/>
      <c r="X20" s="96" t="s">
        <v>17</v>
      </c>
      <c r="Y20" s="97"/>
      <c r="Z20" s="91"/>
      <c r="AA20" s="92"/>
      <c r="AB20" s="92"/>
      <c r="AC20" s="92"/>
      <c r="AD20" s="92"/>
      <c r="AE20" s="92"/>
      <c r="AF20" s="93"/>
      <c r="AG20" s="75"/>
    </row>
    <row r="21" spans="1:34" s="14" customFormat="1" ht="6" customHeight="1">
      <c r="A21" s="1"/>
      <c r="B21" s="1"/>
      <c r="C21" s="1"/>
      <c r="D21" s="1"/>
      <c r="E21" s="16"/>
      <c r="F21" s="16"/>
      <c r="G21" s="16"/>
      <c r="H21" s="16"/>
      <c r="I21" s="16"/>
      <c r="J21" s="16"/>
      <c r="K21" s="16"/>
      <c r="L21" s="16"/>
      <c r="M21" s="16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</row>
    <row r="22" spans="1:34" s="14" customFormat="1" ht="28.5" customHeight="1">
      <c r="A22" s="162" t="s">
        <v>83</v>
      </c>
      <c r="B22" s="162"/>
      <c r="C22" s="162"/>
      <c r="D22" s="162"/>
      <c r="E22" s="162"/>
      <c r="F22" s="162"/>
      <c r="G22" s="162"/>
      <c r="H22" s="162"/>
      <c r="I22" s="162"/>
      <c r="J22" s="4" t="str">
        <f>IF(D19=U19,AH22&amp;" "&amp;0&amp;" Holz",IF(D19&lt;U19,"",IF(D19&gt;U19,"+ "&amp;D19-U19&amp;" Holz")))</f>
        <v/>
      </c>
      <c r="K22" s="4"/>
      <c r="L22" s="4"/>
      <c r="M22" s="4"/>
      <c r="N22" s="17"/>
      <c r="O22" s="138">
        <f>SUM(N9,N11,N13,N15)</f>
        <v>5</v>
      </c>
      <c r="P22" s="143"/>
      <c r="Q22" s="18"/>
      <c r="R22" s="138">
        <f>SUM(AE9,AE11,AE13,AE15)</f>
        <v>11</v>
      </c>
      <c r="S22" s="139"/>
      <c r="T22" s="38" t="str">
        <f>IF(U19=D19,AH22&amp;" "&amp;0&amp;" Holz",IF(U19&lt;D19,"",IF(U19&gt;D19,"+ "&amp;U19-D19&amp;" Holz")))</f>
        <v>+ 180 Holz</v>
      </c>
      <c r="U22" s="122" t="s">
        <v>317</v>
      </c>
      <c r="V22" s="122"/>
      <c r="W22" s="122"/>
      <c r="X22" s="122"/>
      <c r="Y22" s="122"/>
      <c r="Z22" s="122"/>
      <c r="AA22" s="122"/>
      <c r="AB22" s="122"/>
      <c r="AC22" s="122"/>
      <c r="AD22" s="122"/>
      <c r="AE22" s="122"/>
      <c r="AF22" s="122"/>
      <c r="AG22" s="122"/>
      <c r="AH22" s="37" t="s">
        <v>85</v>
      </c>
    </row>
    <row r="23" spans="1:34" s="14" customFormat="1" ht="18" customHeight="1" thickBot="1">
      <c r="A23" s="163"/>
      <c r="B23" s="163"/>
      <c r="C23" s="163"/>
      <c r="D23" s="163"/>
      <c r="E23" s="163"/>
      <c r="F23" s="163"/>
      <c r="G23" s="163"/>
      <c r="H23" s="163"/>
      <c r="I23" s="163"/>
      <c r="J23" s="16"/>
      <c r="K23" s="16"/>
      <c r="L23" s="16"/>
      <c r="M23" s="16"/>
      <c r="N23" s="16"/>
      <c r="P23" s="4"/>
      <c r="Q23" s="3" t="s">
        <v>30</v>
      </c>
      <c r="R23" s="4"/>
      <c r="S23" s="4"/>
      <c r="T23" s="19"/>
      <c r="U23" s="123"/>
      <c r="V23" s="123"/>
      <c r="W23" s="123"/>
      <c r="X23" s="123"/>
      <c r="Y23" s="123"/>
      <c r="Z23" s="123"/>
      <c r="AA23" s="123"/>
      <c r="AB23" s="123"/>
      <c r="AC23" s="123"/>
      <c r="AD23" s="123"/>
      <c r="AE23" s="123"/>
      <c r="AF23" s="123"/>
      <c r="AG23" s="123"/>
    </row>
    <row r="24" spans="1:34" s="14" customFormat="1" ht="17.25" customHeight="1">
      <c r="A24" s="175" t="s">
        <v>10</v>
      </c>
      <c r="B24" s="175"/>
      <c r="C24" s="175"/>
      <c r="D24" s="175"/>
      <c r="E24" s="175"/>
      <c r="F24" s="175"/>
      <c r="G24" s="175"/>
      <c r="H24" s="175"/>
      <c r="I24" s="175"/>
      <c r="J24" s="16"/>
      <c r="K24" s="16"/>
      <c r="L24" s="16"/>
      <c r="M24" s="16"/>
      <c r="N24" s="16"/>
      <c r="O24" s="171">
        <f>SUM(P8,P10,P12,P14,P19)</f>
        <v>0</v>
      </c>
      <c r="P24" s="172"/>
      <c r="Q24" s="3"/>
      <c r="R24" s="171">
        <f>SUM(AG8,AG10,AG12,AG14,AG19)</f>
        <v>6</v>
      </c>
      <c r="S24" s="172"/>
      <c r="T24" s="19"/>
      <c r="U24" s="175" t="s">
        <v>13</v>
      </c>
      <c r="V24" s="175"/>
      <c r="W24" s="175"/>
      <c r="X24" s="175"/>
      <c r="Y24" s="175"/>
      <c r="Z24" s="175"/>
      <c r="AA24" s="175"/>
      <c r="AB24" s="175"/>
      <c r="AC24" s="175"/>
      <c r="AD24" s="175"/>
      <c r="AE24" s="175"/>
      <c r="AF24" s="175"/>
      <c r="AG24" s="175"/>
    </row>
    <row r="25" spans="1:34" ht="18.75" customHeight="1" thickBot="1">
      <c r="A25" s="167" t="s">
        <v>339</v>
      </c>
      <c r="B25" s="168"/>
      <c r="C25" s="168"/>
      <c r="D25" s="168"/>
      <c r="E25" s="168"/>
      <c r="F25" s="168"/>
      <c r="G25" s="168"/>
      <c r="H25" s="168"/>
      <c r="I25" s="168"/>
      <c r="J25" s="16"/>
      <c r="K25" s="16"/>
      <c r="L25" s="16"/>
      <c r="M25" s="16"/>
      <c r="N25" s="16"/>
      <c r="O25" s="173"/>
      <c r="P25" s="174"/>
      <c r="Q25" s="20"/>
      <c r="R25" s="173"/>
      <c r="S25" s="174"/>
      <c r="T25" s="16"/>
      <c r="U25" s="167" t="s">
        <v>340</v>
      </c>
      <c r="V25" s="168"/>
      <c r="W25" s="168"/>
      <c r="X25" s="168"/>
      <c r="Y25" s="168"/>
      <c r="Z25" s="168"/>
      <c r="AA25" s="168"/>
      <c r="AB25" s="168"/>
      <c r="AC25" s="168"/>
      <c r="AD25" s="168"/>
      <c r="AE25" s="168"/>
      <c r="AF25" s="168"/>
      <c r="AG25" s="168"/>
    </row>
    <row r="26" spans="1:34" s="21" customFormat="1" ht="18" customHeight="1">
      <c r="A26" s="169"/>
      <c r="B26" s="169"/>
      <c r="C26" s="169"/>
      <c r="D26" s="169"/>
      <c r="E26" s="169"/>
      <c r="F26" s="169"/>
      <c r="G26" s="169"/>
      <c r="H26" s="169"/>
      <c r="I26" s="169"/>
      <c r="J26" s="16"/>
      <c r="L26" s="22"/>
      <c r="M26" s="22"/>
      <c r="N26" s="22"/>
      <c r="O26" s="22"/>
      <c r="P26" s="22"/>
      <c r="Q26" s="3" t="s">
        <v>31</v>
      </c>
      <c r="R26" s="22"/>
      <c r="S26" s="22"/>
      <c r="T26" s="2"/>
      <c r="U26" s="169"/>
      <c r="V26" s="169"/>
      <c r="W26" s="169"/>
      <c r="X26" s="169"/>
      <c r="Y26" s="169"/>
      <c r="Z26" s="169"/>
      <c r="AA26" s="169"/>
      <c r="AB26" s="169"/>
      <c r="AC26" s="169"/>
      <c r="AD26" s="169"/>
      <c r="AE26" s="169"/>
      <c r="AF26" s="169"/>
      <c r="AG26" s="169"/>
    </row>
    <row r="27" spans="1:34" ht="16.5" customHeight="1" thickBot="1">
      <c r="A27" s="170" t="s">
        <v>32</v>
      </c>
      <c r="B27" s="170"/>
      <c r="C27" s="170"/>
      <c r="D27" s="170"/>
      <c r="E27" s="170"/>
      <c r="F27" s="170"/>
      <c r="G27" s="170"/>
      <c r="H27" s="170"/>
      <c r="I27" s="170"/>
      <c r="J27" s="16"/>
      <c r="K27" s="16"/>
      <c r="L27" s="16"/>
      <c r="M27" s="16"/>
      <c r="N27" s="16"/>
      <c r="O27" s="16"/>
      <c r="P27" s="23"/>
      <c r="Q27" s="16"/>
      <c r="R27" s="16"/>
      <c r="S27" s="16"/>
      <c r="T27" s="16"/>
      <c r="U27" s="170" t="s">
        <v>32</v>
      </c>
      <c r="V27" s="170"/>
      <c r="W27" s="170"/>
      <c r="X27" s="170"/>
      <c r="Y27" s="170"/>
      <c r="Z27" s="170"/>
      <c r="AA27" s="170"/>
      <c r="AB27" s="170"/>
      <c r="AC27" s="170"/>
      <c r="AD27" s="170"/>
      <c r="AE27" s="170"/>
      <c r="AF27" s="170"/>
      <c r="AG27" s="170"/>
    </row>
    <row r="28" spans="1:34" ht="16.5" customHeight="1">
      <c r="A28" s="190" t="s">
        <v>341</v>
      </c>
      <c r="B28" s="185"/>
      <c r="C28" s="185"/>
      <c r="D28" s="182"/>
      <c r="E28" s="181">
        <v>18</v>
      </c>
      <c r="F28" s="182"/>
      <c r="G28" s="181">
        <v>113</v>
      </c>
      <c r="H28" s="185"/>
      <c r="I28" s="182"/>
      <c r="J28" s="45"/>
      <c r="K28" s="45"/>
      <c r="L28" s="45"/>
      <c r="M28" s="45"/>
      <c r="N28" s="28"/>
      <c r="O28" s="171">
        <f>IF(O24&gt;R24,2,IF(R24&gt;O24,0,IF(O24=R24,1)))</f>
        <v>0</v>
      </c>
      <c r="P28" s="172"/>
      <c r="Q28" s="3"/>
      <c r="R28" s="171">
        <f>IF(O24&lt;R24,2,IF(R24&lt;O24,0,IF(O24=R24,1)))</f>
        <v>2</v>
      </c>
      <c r="S28" s="172"/>
      <c r="U28" s="16"/>
      <c r="V28" s="22"/>
      <c r="W28" s="22"/>
      <c r="X28" s="22"/>
      <c r="Z28" s="22"/>
      <c r="AE28" s="178" t="s">
        <v>33</v>
      </c>
      <c r="AF28" s="179"/>
      <c r="AG28" s="24" t="s">
        <v>34</v>
      </c>
    </row>
    <row r="29" spans="1:34" ht="16.5" customHeight="1" thickBot="1">
      <c r="A29" s="183"/>
      <c r="B29" s="186"/>
      <c r="C29" s="186"/>
      <c r="D29" s="184"/>
      <c r="E29" s="183"/>
      <c r="F29" s="184"/>
      <c r="G29" s="183"/>
      <c r="H29" s="186"/>
      <c r="I29" s="184"/>
      <c r="J29" s="45"/>
      <c r="K29" s="45"/>
      <c r="L29" s="45"/>
      <c r="M29" s="45"/>
      <c r="N29" s="28"/>
      <c r="O29" s="173"/>
      <c r="P29" s="174"/>
      <c r="Q29" s="20"/>
      <c r="R29" s="173"/>
      <c r="S29" s="174"/>
      <c r="U29" s="16"/>
      <c r="Z29" s="187" t="s">
        <v>35</v>
      </c>
      <c r="AA29" s="188"/>
      <c r="AB29" s="188"/>
      <c r="AC29" s="188"/>
      <c r="AD29" s="189"/>
      <c r="AE29" s="176"/>
      <c r="AF29" s="177"/>
      <c r="AG29" s="30"/>
    </row>
    <row r="30" spans="1:34" ht="16.5" customHeight="1">
      <c r="A30" s="164" t="s">
        <v>246</v>
      </c>
      <c r="B30" s="165"/>
      <c r="C30" s="165"/>
      <c r="D30" s="166"/>
      <c r="E30" s="164" t="s">
        <v>245</v>
      </c>
      <c r="F30" s="166"/>
      <c r="G30" s="164" t="s">
        <v>37</v>
      </c>
      <c r="H30" s="165"/>
      <c r="I30" s="166"/>
      <c r="J30" s="46"/>
      <c r="K30" s="47"/>
      <c r="L30" s="47"/>
      <c r="M30" s="47"/>
      <c r="N30" s="29"/>
      <c r="O30" s="22"/>
      <c r="P30" s="22"/>
      <c r="Q30" s="3" t="s">
        <v>65</v>
      </c>
      <c r="R30" s="22"/>
      <c r="S30" s="22"/>
      <c r="T30" s="180" t="s">
        <v>36</v>
      </c>
      <c r="U30" s="180"/>
      <c r="V30" s="180"/>
      <c r="W30" s="180"/>
      <c r="X30" s="180"/>
      <c r="Z30" s="187" t="s">
        <v>38</v>
      </c>
      <c r="AA30" s="188"/>
      <c r="AB30" s="188"/>
      <c r="AC30" s="188"/>
      <c r="AD30" s="189"/>
      <c r="AE30" s="176"/>
      <c r="AF30" s="177"/>
      <c r="AG30" s="30"/>
    </row>
    <row r="31" spans="1:34" ht="13.5" customHeight="1">
      <c r="A31" s="14" t="s">
        <v>71</v>
      </c>
      <c r="AG31" s="25"/>
    </row>
    <row r="32" spans="1:34">
      <c r="A32" s="33"/>
      <c r="B32" s="33"/>
      <c r="C32" s="33"/>
      <c r="D32" s="33"/>
      <c r="E32" s="33"/>
      <c r="F32" s="33"/>
      <c r="G32" s="33"/>
      <c r="H32" s="33"/>
      <c r="I32" s="33"/>
      <c r="J32" s="33"/>
      <c r="K32" s="33"/>
      <c r="L32" s="33"/>
      <c r="M32" s="33"/>
      <c r="N32" s="33"/>
      <c r="O32" s="33"/>
      <c r="P32" s="34"/>
      <c r="Q32" s="33"/>
      <c r="R32" s="33"/>
      <c r="S32" s="33"/>
      <c r="T32" s="33"/>
      <c r="U32" s="33"/>
      <c r="V32" s="33"/>
      <c r="W32" s="33"/>
      <c r="X32" s="33"/>
      <c r="Y32" s="33"/>
      <c r="Z32" s="33"/>
      <c r="AA32" s="33"/>
      <c r="AB32" s="33"/>
      <c r="AC32" s="33"/>
      <c r="AD32" s="33"/>
      <c r="AE32" s="33"/>
      <c r="AF32" s="33"/>
      <c r="AG32" s="33"/>
    </row>
    <row r="33" spans="1:45">
      <c r="A33" s="33"/>
      <c r="B33" s="33"/>
      <c r="C33" s="33"/>
      <c r="D33" s="33"/>
      <c r="E33" s="33"/>
      <c r="F33" s="33"/>
      <c r="G33" s="33"/>
      <c r="H33" s="33"/>
      <c r="I33" s="33"/>
      <c r="J33" s="33"/>
      <c r="K33" s="33"/>
      <c r="L33" s="33"/>
      <c r="M33" s="33"/>
      <c r="N33" s="33"/>
      <c r="O33" s="33"/>
      <c r="P33" s="34"/>
      <c r="Q33" s="33"/>
      <c r="R33" s="33"/>
      <c r="S33" s="33"/>
      <c r="T33" s="33"/>
      <c r="U33" s="33"/>
      <c r="V33" s="33"/>
      <c r="W33" s="33"/>
      <c r="X33" s="33"/>
      <c r="Y33" s="33"/>
      <c r="Z33" s="33"/>
      <c r="AA33" s="33"/>
      <c r="AB33" s="33"/>
      <c r="AC33" s="33"/>
      <c r="AD33" s="33"/>
      <c r="AE33" s="33"/>
      <c r="AF33" s="33"/>
      <c r="AG33" s="33"/>
    </row>
    <row r="34" spans="1:45">
      <c r="A34" s="33"/>
      <c r="B34" s="33"/>
      <c r="C34" s="33"/>
      <c r="D34" s="33"/>
      <c r="E34" s="33"/>
      <c r="F34" s="33"/>
      <c r="G34" s="33"/>
      <c r="H34" s="33"/>
      <c r="I34" s="33"/>
      <c r="J34" s="33"/>
      <c r="K34" s="33"/>
      <c r="L34" s="33"/>
      <c r="M34" s="33"/>
      <c r="N34" s="33"/>
      <c r="O34" s="33"/>
      <c r="P34" s="34"/>
      <c r="Q34" s="33"/>
      <c r="R34" s="33"/>
      <c r="S34" s="33"/>
      <c r="T34" s="33"/>
      <c r="U34" s="33"/>
      <c r="V34" s="33"/>
      <c r="W34" s="33"/>
      <c r="X34" s="33"/>
      <c r="Y34" s="33"/>
      <c r="Z34" s="33"/>
      <c r="AA34" s="33"/>
      <c r="AB34" s="33"/>
      <c r="AC34" s="33"/>
      <c r="AD34" s="33"/>
      <c r="AE34" s="33"/>
      <c r="AF34" s="33"/>
      <c r="AG34" s="33"/>
    </row>
    <row r="35" spans="1:45">
      <c r="A35" s="31"/>
      <c r="B35" s="31"/>
      <c r="C35" s="31"/>
      <c r="D35" s="31"/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2"/>
      <c r="Q35" s="31"/>
      <c r="R35" s="31"/>
      <c r="S35" s="31"/>
      <c r="T35" s="31"/>
      <c r="U35" s="31"/>
      <c r="V35" s="31"/>
      <c r="W35" s="31"/>
      <c r="X35" s="31"/>
      <c r="Y35" s="31"/>
      <c r="Z35" s="31"/>
      <c r="AA35" s="31"/>
      <c r="AB35" s="31"/>
      <c r="AC35" s="31"/>
      <c r="AD35" s="31"/>
      <c r="AE35" s="31"/>
      <c r="AF35" s="31"/>
      <c r="AG35" s="31"/>
      <c r="AI35" s="26" t="s">
        <v>39</v>
      </c>
      <c r="AJ35" s="26"/>
      <c r="AK35" s="26" t="s">
        <v>52</v>
      </c>
      <c r="AL35" s="26" t="s">
        <v>39</v>
      </c>
      <c r="AM35" s="26" t="s">
        <v>66</v>
      </c>
      <c r="AN35" s="26" t="s">
        <v>67</v>
      </c>
      <c r="AO35" s="26" t="s">
        <v>55</v>
      </c>
      <c r="AP35" s="26" t="s">
        <v>52</v>
      </c>
      <c r="AQ35" s="26" t="s">
        <v>50</v>
      </c>
      <c r="AR35" s="26" t="s">
        <v>51</v>
      </c>
    </row>
    <row r="36" spans="1:45">
      <c r="AI36" s="27" t="s">
        <v>73</v>
      </c>
      <c r="AL36" s="26"/>
      <c r="AM36" s="26"/>
      <c r="AN36" s="26"/>
      <c r="AO36" s="26"/>
      <c r="AP36" s="26"/>
      <c r="AQ36" s="26"/>
      <c r="AR36" s="26"/>
      <c r="AS36" s="36"/>
    </row>
    <row r="37" spans="1:45">
      <c r="AI37" s="57" t="s">
        <v>297</v>
      </c>
      <c r="AL37" s="35" t="s">
        <v>297</v>
      </c>
      <c r="AM37" s="35">
        <v>106</v>
      </c>
      <c r="AN37" s="35" t="s">
        <v>233</v>
      </c>
      <c r="AO37" s="35" t="s">
        <v>48</v>
      </c>
      <c r="AP37" s="35" t="s">
        <v>54</v>
      </c>
      <c r="AQ37" s="35" t="s">
        <v>69</v>
      </c>
      <c r="AR37" s="35" t="s">
        <v>70</v>
      </c>
      <c r="AS37" s="36"/>
    </row>
    <row r="38" spans="1:45">
      <c r="AI38" s="35" t="s">
        <v>84</v>
      </c>
      <c r="AK38" s="35" t="s">
        <v>54</v>
      </c>
      <c r="AL38" s="35" t="s">
        <v>83</v>
      </c>
      <c r="AM38" s="35">
        <v>106</v>
      </c>
      <c r="AN38" s="35" t="s">
        <v>233</v>
      </c>
      <c r="AO38" s="35" t="s">
        <v>48</v>
      </c>
      <c r="AP38" s="35" t="s">
        <v>53</v>
      </c>
      <c r="AQ38" s="35" t="s">
        <v>70</v>
      </c>
      <c r="AR38" s="35" t="s">
        <v>69</v>
      </c>
      <c r="AS38" s="36"/>
    </row>
    <row r="39" spans="1:45">
      <c r="AI39" s="35" t="s">
        <v>287</v>
      </c>
      <c r="AK39" s="35" t="s">
        <v>53</v>
      </c>
      <c r="AL39" s="35" t="s">
        <v>44</v>
      </c>
      <c r="AM39" s="35">
        <v>106</v>
      </c>
      <c r="AN39" s="35" t="s">
        <v>233</v>
      </c>
      <c r="AO39" s="35" t="s">
        <v>48</v>
      </c>
      <c r="AP39" s="35" t="s">
        <v>290</v>
      </c>
      <c r="AQ39" s="35" t="s">
        <v>70</v>
      </c>
      <c r="AR39" s="35" t="s">
        <v>69</v>
      </c>
      <c r="AS39" s="36"/>
    </row>
    <row r="40" spans="1:45">
      <c r="AI40" s="35" t="s">
        <v>76</v>
      </c>
      <c r="AK40" s="35" t="s">
        <v>82</v>
      </c>
      <c r="AL40" s="35" t="s">
        <v>317</v>
      </c>
      <c r="AM40" s="35">
        <v>114</v>
      </c>
      <c r="AN40" s="35" t="s">
        <v>68</v>
      </c>
      <c r="AO40" s="35" t="s">
        <v>58</v>
      </c>
      <c r="AP40" s="35" t="s">
        <v>53</v>
      </c>
      <c r="AQ40" s="35" t="s">
        <v>70</v>
      </c>
      <c r="AR40" s="35" t="s">
        <v>69</v>
      </c>
      <c r="AS40" s="36"/>
    </row>
    <row r="41" spans="1:45">
      <c r="AI41" s="35" t="s">
        <v>232</v>
      </c>
      <c r="AL41" s="35" t="s">
        <v>78</v>
      </c>
      <c r="AM41" s="35">
        <v>114</v>
      </c>
      <c r="AN41" s="35" t="s">
        <v>68</v>
      </c>
      <c r="AO41" s="35" t="s">
        <v>58</v>
      </c>
      <c r="AP41" s="35" t="s">
        <v>53</v>
      </c>
      <c r="AQ41" s="35" t="s">
        <v>70</v>
      </c>
      <c r="AR41" s="35" t="s">
        <v>69</v>
      </c>
      <c r="AS41" s="36"/>
    </row>
    <row r="42" spans="1:45">
      <c r="AI42" s="35" t="s">
        <v>49</v>
      </c>
      <c r="AL42" s="35" t="s">
        <v>80</v>
      </c>
      <c r="AM42" s="35">
        <v>114</v>
      </c>
      <c r="AN42" s="35" t="s">
        <v>68</v>
      </c>
      <c r="AO42" s="35" t="s">
        <v>58</v>
      </c>
      <c r="AP42" s="35" t="s">
        <v>82</v>
      </c>
      <c r="AQ42" s="35" t="s">
        <v>70</v>
      </c>
      <c r="AR42" s="35" t="s">
        <v>69</v>
      </c>
      <c r="AS42" s="36"/>
    </row>
    <row r="43" spans="1:45">
      <c r="AI43" s="36"/>
      <c r="AL43" s="35" t="s">
        <v>319</v>
      </c>
      <c r="AM43" s="35">
        <v>114</v>
      </c>
      <c r="AN43" s="35" t="s">
        <v>68</v>
      </c>
      <c r="AO43" s="35" t="s">
        <v>58</v>
      </c>
      <c r="AP43" s="35" t="s">
        <v>82</v>
      </c>
      <c r="AQ43" s="35" t="s">
        <v>70</v>
      </c>
      <c r="AR43" s="35" t="s">
        <v>69</v>
      </c>
      <c r="AS43" s="36"/>
    </row>
    <row r="44" spans="1:45">
      <c r="AI44" s="27" t="s">
        <v>72</v>
      </c>
      <c r="AJ44" s="26"/>
      <c r="AK44" s="26"/>
      <c r="AL44" s="35" t="s">
        <v>84</v>
      </c>
      <c r="AM44" s="35">
        <v>114</v>
      </c>
      <c r="AN44" s="35" t="s">
        <v>68</v>
      </c>
      <c r="AO44" s="35" t="s">
        <v>58</v>
      </c>
      <c r="AP44" s="35" t="s">
        <v>54</v>
      </c>
      <c r="AQ44" s="35" t="s">
        <v>69</v>
      </c>
      <c r="AR44" s="35" t="s">
        <v>70</v>
      </c>
      <c r="AS44" s="36"/>
    </row>
    <row r="45" spans="1:45">
      <c r="AI45" s="35" t="s">
        <v>83</v>
      </c>
      <c r="AJ45" s="26"/>
      <c r="AK45" s="26"/>
      <c r="AL45" s="35" t="s">
        <v>287</v>
      </c>
      <c r="AM45" s="35">
        <v>104</v>
      </c>
      <c r="AN45" s="35" t="s">
        <v>224</v>
      </c>
      <c r="AO45" s="35" t="s">
        <v>57</v>
      </c>
      <c r="AP45" s="35" t="s">
        <v>54</v>
      </c>
      <c r="AQ45" s="35" t="s">
        <v>69</v>
      </c>
      <c r="AR45" s="35" t="s">
        <v>70</v>
      </c>
      <c r="AS45" s="36"/>
    </row>
    <row r="46" spans="1:45">
      <c r="AI46" s="35" t="s">
        <v>44</v>
      </c>
      <c r="AJ46" s="26" t="s">
        <v>55</v>
      </c>
      <c r="AK46" s="26" t="s">
        <v>55</v>
      </c>
      <c r="AL46" s="35" t="s">
        <v>43</v>
      </c>
      <c r="AM46" s="35">
        <v>101</v>
      </c>
      <c r="AN46" s="35" t="s">
        <v>61</v>
      </c>
      <c r="AO46" s="35" t="s">
        <v>47</v>
      </c>
      <c r="AP46" s="35" t="s">
        <v>82</v>
      </c>
      <c r="AQ46" s="35" t="s">
        <v>70</v>
      </c>
      <c r="AR46" s="35" t="s">
        <v>69</v>
      </c>
      <c r="AS46" s="36"/>
    </row>
    <row r="47" spans="1:45">
      <c r="AI47" s="35" t="s">
        <v>317</v>
      </c>
      <c r="AJ47" s="35" t="s">
        <v>64</v>
      </c>
      <c r="AK47" s="35" t="s">
        <v>48</v>
      </c>
      <c r="AL47" s="35" t="s">
        <v>76</v>
      </c>
      <c r="AM47" s="35">
        <v>102</v>
      </c>
      <c r="AN47" s="35" t="s">
        <v>68</v>
      </c>
      <c r="AO47" s="35" t="s">
        <v>58</v>
      </c>
      <c r="AP47" s="35" t="s">
        <v>54</v>
      </c>
      <c r="AQ47" s="35" t="s">
        <v>69</v>
      </c>
      <c r="AR47" s="35" t="s">
        <v>70</v>
      </c>
      <c r="AS47" s="36"/>
    </row>
    <row r="48" spans="1:45">
      <c r="AI48" s="35" t="s">
        <v>78</v>
      </c>
      <c r="AJ48" s="35" t="s">
        <v>62</v>
      </c>
      <c r="AK48" s="35" t="s">
        <v>58</v>
      </c>
      <c r="AL48" s="35" t="s">
        <v>223</v>
      </c>
      <c r="AM48" s="35">
        <v>102</v>
      </c>
      <c r="AN48" s="35" t="s">
        <v>68</v>
      </c>
      <c r="AO48" s="35" t="s">
        <v>58</v>
      </c>
      <c r="AP48" s="35" t="s">
        <v>53</v>
      </c>
      <c r="AQ48" s="35" t="s">
        <v>70</v>
      </c>
      <c r="AR48" s="35" t="s">
        <v>69</v>
      </c>
      <c r="AS48" s="36"/>
    </row>
    <row r="49" spans="35:45">
      <c r="AI49" s="35" t="s">
        <v>80</v>
      </c>
      <c r="AJ49" s="35" t="s">
        <v>74</v>
      </c>
      <c r="AK49" s="35" t="s">
        <v>46</v>
      </c>
      <c r="AL49" s="35" t="s">
        <v>79</v>
      </c>
      <c r="AM49" s="35">
        <v>102</v>
      </c>
      <c r="AN49" s="35" t="s">
        <v>68</v>
      </c>
      <c r="AO49" s="35" t="s">
        <v>58</v>
      </c>
      <c r="AP49" s="35" t="s">
        <v>82</v>
      </c>
      <c r="AQ49" s="35" t="s">
        <v>70</v>
      </c>
      <c r="AR49" s="35" t="s">
        <v>69</v>
      </c>
      <c r="AS49" s="36"/>
    </row>
    <row r="50" spans="35:45">
      <c r="AI50" s="35" t="s">
        <v>319</v>
      </c>
      <c r="AJ50" s="35" t="s">
        <v>60</v>
      </c>
      <c r="AK50" s="35" t="s">
        <v>57</v>
      </c>
      <c r="AL50" s="35" t="s">
        <v>242</v>
      </c>
      <c r="AM50" s="35">
        <v>104</v>
      </c>
      <c r="AN50" s="35" t="s">
        <v>224</v>
      </c>
      <c r="AO50" s="35" t="s">
        <v>57</v>
      </c>
      <c r="AP50" s="35" t="s">
        <v>53</v>
      </c>
      <c r="AQ50" s="35" t="s">
        <v>70</v>
      </c>
      <c r="AR50" s="35" t="s">
        <v>69</v>
      </c>
      <c r="AS50" s="36"/>
    </row>
    <row r="51" spans="35:45">
      <c r="AI51" s="35" t="s">
        <v>43</v>
      </c>
      <c r="AJ51" s="35" t="s">
        <v>77</v>
      </c>
      <c r="AK51" s="35" t="s">
        <v>47</v>
      </c>
      <c r="AL51" s="35" t="s">
        <v>243</v>
      </c>
      <c r="AM51" s="35">
        <v>104</v>
      </c>
      <c r="AN51" s="35" t="s">
        <v>224</v>
      </c>
      <c r="AO51" s="35" t="s">
        <v>57</v>
      </c>
      <c r="AP51" s="35" t="s">
        <v>82</v>
      </c>
      <c r="AQ51" s="35" t="s">
        <v>70</v>
      </c>
      <c r="AR51" s="35" t="s">
        <v>69</v>
      </c>
      <c r="AS51" s="36"/>
    </row>
    <row r="52" spans="35:45">
      <c r="AI52" s="35" t="s">
        <v>223</v>
      </c>
      <c r="AJ52" s="35" t="s">
        <v>63</v>
      </c>
      <c r="AK52" s="35" t="s">
        <v>56</v>
      </c>
      <c r="AL52" s="35" t="s">
        <v>318</v>
      </c>
      <c r="AM52" s="35">
        <v>104</v>
      </c>
      <c r="AN52" s="35" t="s">
        <v>224</v>
      </c>
      <c r="AO52" s="35" t="s">
        <v>57</v>
      </c>
      <c r="AP52" s="35" t="s">
        <v>82</v>
      </c>
      <c r="AQ52" s="35" t="s">
        <v>70</v>
      </c>
      <c r="AR52" s="35" t="s">
        <v>69</v>
      </c>
      <c r="AS52" s="36"/>
    </row>
    <row r="53" spans="35:45">
      <c r="AI53" s="35" t="s">
        <v>79</v>
      </c>
      <c r="AL53" s="35" t="s">
        <v>41</v>
      </c>
      <c r="AM53" s="35">
        <v>101</v>
      </c>
      <c r="AN53" s="35" t="s">
        <v>61</v>
      </c>
      <c r="AO53" s="35" t="s">
        <v>47</v>
      </c>
      <c r="AP53" s="35" t="s">
        <v>53</v>
      </c>
      <c r="AQ53" s="35" t="s">
        <v>70</v>
      </c>
      <c r="AR53" s="35" t="s">
        <v>69</v>
      </c>
      <c r="AS53" s="36"/>
    </row>
    <row r="54" spans="35:45">
      <c r="AI54" s="35" t="s">
        <v>242</v>
      </c>
      <c r="AL54" s="35" t="s">
        <v>232</v>
      </c>
      <c r="AM54" s="35">
        <v>109</v>
      </c>
      <c r="AN54" s="35" t="s">
        <v>63</v>
      </c>
      <c r="AO54" s="35" t="s">
        <v>56</v>
      </c>
      <c r="AP54" s="35" t="s">
        <v>54</v>
      </c>
      <c r="AQ54" s="35" t="s">
        <v>69</v>
      </c>
      <c r="AR54" s="35" t="s">
        <v>70</v>
      </c>
      <c r="AS54" s="36"/>
    </row>
    <row r="55" spans="35:45">
      <c r="AI55" s="35" t="s">
        <v>243</v>
      </c>
      <c r="AL55" s="35" t="s">
        <v>45</v>
      </c>
      <c r="AM55" s="35">
        <v>109</v>
      </c>
      <c r="AN55" s="35" t="s">
        <v>63</v>
      </c>
      <c r="AO55" s="35" t="s">
        <v>56</v>
      </c>
      <c r="AP55" s="35" t="s">
        <v>53</v>
      </c>
      <c r="AQ55" s="35" t="s">
        <v>70</v>
      </c>
      <c r="AR55" s="35" t="s">
        <v>69</v>
      </c>
      <c r="AS55" s="36"/>
    </row>
    <row r="56" spans="35:45">
      <c r="AI56" s="35" t="s">
        <v>318</v>
      </c>
      <c r="AL56" s="35" t="s">
        <v>42</v>
      </c>
      <c r="AM56" s="35">
        <v>109</v>
      </c>
      <c r="AN56" s="35" t="s">
        <v>63</v>
      </c>
      <c r="AO56" s="35" t="s">
        <v>56</v>
      </c>
      <c r="AP56" s="35" t="s">
        <v>82</v>
      </c>
      <c r="AQ56" s="35" t="s">
        <v>70</v>
      </c>
      <c r="AR56" s="35" t="s">
        <v>69</v>
      </c>
      <c r="AS56" s="36"/>
    </row>
    <row r="57" spans="35:45">
      <c r="AI57" s="35" t="s">
        <v>41</v>
      </c>
      <c r="AL57" s="35" t="s">
        <v>42</v>
      </c>
      <c r="AM57" s="35">
        <v>109</v>
      </c>
      <c r="AN57" s="35" t="s">
        <v>63</v>
      </c>
      <c r="AO57" s="35" t="s">
        <v>56</v>
      </c>
      <c r="AP57" s="35" t="s">
        <v>82</v>
      </c>
      <c r="AQ57" s="35" t="s">
        <v>70</v>
      </c>
      <c r="AR57" s="35" t="s">
        <v>69</v>
      </c>
      <c r="AS57" s="36"/>
    </row>
    <row r="58" spans="35:45">
      <c r="AI58" s="35" t="s">
        <v>45</v>
      </c>
      <c r="AJ58" s="26"/>
      <c r="AK58" s="26" t="s">
        <v>59</v>
      </c>
      <c r="AL58" s="35" t="s">
        <v>49</v>
      </c>
      <c r="AM58" s="35">
        <v>112</v>
      </c>
      <c r="AN58" s="35" t="s">
        <v>225</v>
      </c>
      <c r="AO58" s="35" t="s">
        <v>46</v>
      </c>
      <c r="AP58" s="35" t="s">
        <v>54</v>
      </c>
      <c r="AQ58" s="35" t="s">
        <v>69</v>
      </c>
      <c r="AR58" s="35" t="s">
        <v>70</v>
      </c>
      <c r="AS58" s="36"/>
    </row>
    <row r="59" spans="35:45">
      <c r="AI59" s="35" t="s">
        <v>42</v>
      </c>
      <c r="AL59" s="35" t="s">
        <v>249</v>
      </c>
      <c r="AM59" s="35">
        <v>112</v>
      </c>
      <c r="AN59" s="35" t="s">
        <v>225</v>
      </c>
      <c r="AO59" s="35" t="s">
        <v>46</v>
      </c>
      <c r="AP59" s="35" t="s">
        <v>53</v>
      </c>
      <c r="AQ59" s="35" t="s">
        <v>70</v>
      </c>
      <c r="AR59" s="35" t="s">
        <v>69</v>
      </c>
      <c r="AS59" s="36"/>
    </row>
    <row r="60" spans="35:45">
      <c r="AI60" s="35" t="s">
        <v>316</v>
      </c>
      <c r="AJ60" s="35">
        <v>1</v>
      </c>
      <c r="AK60" s="35" t="s">
        <v>64</v>
      </c>
      <c r="AL60" s="35" t="s">
        <v>40</v>
      </c>
      <c r="AM60" s="35">
        <v>112</v>
      </c>
      <c r="AN60" s="35" t="s">
        <v>225</v>
      </c>
      <c r="AO60" s="35" t="s">
        <v>46</v>
      </c>
      <c r="AP60" s="35" t="s">
        <v>82</v>
      </c>
      <c r="AQ60" s="35" t="s">
        <v>70</v>
      </c>
      <c r="AR60" s="35" t="s">
        <v>69</v>
      </c>
      <c r="AS60" s="36"/>
    </row>
    <row r="61" spans="35:45">
      <c r="AI61" s="35" t="s">
        <v>249</v>
      </c>
      <c r="AJ61" s="35">
        <v>2</v>
      </c>
      <c r="AK61" s="35" t="s">
        <v>62</v>
      </c>
      <c r="AN61" s="7"/>
      <c r="AS61" s="36"/>
    </row>
    <row r="62" spans="35:45">
      <c r="AI62" s="35" t="s">
        <v>40</v>
      </c>
      <c r="AJ62" s="35">
        <v>3</v>
      </c>
      <c r="AK62" s="35" t="s">
        <v>81</v>
      </c>
      <c r="AN62" s="7"/>
      <c r="AS62" s="36"/>
    </row>
    <row r="63" spans="35:45">
      <c r="AJ63" s="35">
        <v>4</v>
      </c>
      <c r="AK63" s="35" t="s">
        <v>60</v>
      </c>
      <c r="AN63" s="7"/>
      <c r="AS63" s="36"/>
    </row>
    <row r="64" spans="35:45">
      <c r="AI64" s="26" t="s">
        <v>264</v>
      </c>
      <c r="AJ64" s="35">
        <v>5</v>
      </c>
      <c r="AK64" s="35" t="s">
        <v>77</v>
      </c>
      <c r="AN64" s="7"/>
      <c r="AS64" s="36"/>
    </row>
    <row r="65" spans="35:45">
      <c r="AI65" s="7" t="s">
        <v>271</v>
      </c>
      <c r="AJ65" s="35">
        <v>6</v>
      </c>
      <c r="AK65" s="35" t="s">
        <v>63</v>
      </c>
      <c r="AN65" s="7"/>
      <c r="AS65" s="36"/>
    </row>
    <row r="66" spans="35:45">
      <c r="AI66" s="7" t="s">
        <v>272</v>
      </c>
      <c r="AN66" s="7"/>
      <c r="AS66" s="36"/>
    </row>
    <row r="67" spans="35:45">
      <c r="AI67" s="7" t="s">
        <v>266</v>
      </c>
      <c r="AN67" s="7"/>
    </row>
    <row r="68" spans="35:45">
      <c r="AI68" s="7" t="s">
        <v>268</v>
      </c>
      <c r="AJ68" s="26" t="s">
        <v>265</v>
      </c>
      <c r="AN68" s="7"/>
    </row>
    <row r="69" spans="35:45">
      <c r="AI69" s="7" t="s">
        <v>269</v>
      </c>
      <c r="AN69" s="7"/>
    </row>
    <row r="70" spans="35:45">
      <c r="AI70" s="7" t="s">
        <v>270</v>
      </c>
      <c r="AN70" s="7"/>
    </row>
    <row r="71" spans="35:45">
      <c r="AI71" s="7" t="s">
        <v>267</v>
      </c>
      <c r="AJ71" s="7">
        <v>296</v>
      </c>
      <c r="AN71" s="7"/>
    </row>
    <row r="72" spans="35:45">
      <c r="AK72"/>
      <c r="AN72" s="7"/>
    </row>
    <row r="73" spans="35:45">
      <c r="AK73"/>
      <c r="AN73" s="7"/>
    </row>
    <row r="74" spans="35:45">
      <c r="AK74"/>
    </row>
    <row r="75" spans="35:45">
      <c r="AK75"/>
    </row>
    <row r="76" spans="35:45">
      <c r="AK76"/>
    </row>
    <row r="77" spans="35:45">
      <c r="AK77"/>
    </row>
    <row r="78" spans="35:45">
      <c r="AK78"/>
    </row>
    <row r="79" spans="35:45">
      <c r="AK79"/>
    </row>
    <row r="80" spans="35:45">
      <c r="AK80"/>
    </row>
  </sheetData>
  <sheetProtection password="CE28" sheet="1" objects="1" scenarios="1" formatCells="0"/>
  <mergeCells count="224">
    <mergeCell ref="A30:D30"/>
    <mergeCell ref="U25:AG26"/>
    <mergeCell ref="A27:I27"/>
    <mergeCell ref="R28:S29"/>
    <mergeCell ref="O24:P25"/>
    <mergeCell ref="A24:I24"/>
    <mergeCell ref="AE29:AF29"/>
    <mergeCell ref="R24:S25"/>
    <mergeCell ref="A25:I26"/>
    <mergeCell ref="U24:AG24"/>
    <mergeCell ref="AE28:AF28"/>
    <mergeCell ref="U27:AG27"/>
    <mergeCell ref="G30:I30"/>
    <mergeCell ref="E30:F30"/>
    <mergeCell ref="T30:X30"/>
    <mergeCell ref="E28:F29"/>
    <mergeCell ref="G28:I29"/>
    <mergeCell ref="AE30:AF30"/>
    <mergeCell ref="Z29:AD29"/>
    <mergeCell ref="Z30:AD30"/>
    <mergeCell ref="O28:P29"/>
    <mergeCell ref="A28:D29"/>
    <mergeCell ref="E10:E11"/>
    <mergeCell ref="C8:D8"/>
    <mergeCell ref="C9:D9"/>
    <mergeCell ref="C10:D10"/>
    <mergeCell ref="B12:B13"/>
    <mergeCell ref="B14:B15"/>
    <mergeCell ref="A16:A17"/>
    <mergeCell ref="B16:B17"/>
    <mergeCell ref="A22:I23"/>
    <mergeCell ref="E8:E9"/>
    <mergeCell ref="F11:G11"/>
    <mergeCell ref="H11:I11"/>
    <mergeCell ref="E19:F19"/>
    <mergeCell ref="G19:H19"/>
    <mergeCell ref="E16:E17"/>
    <mergeCell ref="F16:G17"/>
    <mergeCell ref="I19:O20"/>
    <mergeCell ref="E20:F20"/>
    <mergeCell ref="C17:D17"/>
    <mergeCell ref="H16:J17"/>
    <mergeCell ref="C16:D16"/>
    <mergeCell ref="A19:C20"/>
    <mergeCell ref="G20:H20"/>
    <mergeCell ref="L8:M8"/>
    <mergeCell ref="AG14:AG15"/>
    <mergeCell ref="AC14:AD14"/>
    <mergeCell ref="AE15:AF15"/>
    <mergeCell ref="AC15:AD15"/>
    <mergeCell ref="AE14:AF14"/>
    <mergeCell ref="P8:P9"/>
    <mergeCell ref="AA14:AB14"/>
    <mergeCell ref="W12:X12"/>
    <mergeCell ref="T13:U13"/>
    <mergeCell ref="W13:X13"/>
    <mergeCell ref="Y13:Z13"/>
    <mergeCell ref="Y14:Z14"/>
    <mergeCell ref="T14:U14"/>
    <mergeCell ref="R14:R15"/>
    <mergeCell ref="S12:S13"/>
    <mergeCell ref="R12:R13"/>
    <mergeCell ref="P12:P13"/>
    <mergeCell ref="AG12:AG13"/>
    <mergeCell ref="AG10:AG11"/>
    <mergeCell ref="N14:O14"/>
    <mergeCell ref="F12:G12"/>
    <mergeCell ref="A12:A13"/>
    <mergeCell ref="A14:A15"/>
    <mergeCell ref="A2:B2"/>
    <mergeCell ref="A3:B3"/>
    <mergeCell ref="A4:B4"/>
    <mergeCell ref="C2:D2"/>
    <mergeCell ref="C3:D3"/>
    <mergeCell ref="C4:D4"/>
    <mergeCell ref="L15:M15"/>
    <mergeCell ref="L13:M13"/>
    <mergeCell ref="C11:D11"/>
    <mergeCell ref="A6:E6"/>
    <mergeCell ref="C7:D7"/>
    <mergeCell ref="B8:B9"/>
    <mergeCell ref="B10:B11"/>
    <mergeCell ref="H12:I12"/>
    <mergeCell ref="J12:K12"/>
    <mergeCell ref="L12:M12"/>
    <mergeCell ref="J13:K13"/>
    <mergeCell ref="H9:I9"/>
    <mergeCell ref="F8:G8"/>
    <mergeCell ref="J8:K8"/>
    <mergeCell ref="A1:AG1"/>
    <mergeCell ref="H13:I13"/>
    <mergeCell ref="Y12:Z12"/>
    <mergeCell ref="F10:G10"/>
    <mergeCell ref="A8:A9"/>
    <mergeCell ref="A10:A11"/>
    <mergeCell ref="C13:D13"/>
    <mergeCell ref="F13:G13"/>
    <mergeCell ref="F15:G15"/>
    <mergeCell ref="L14:M14"/>
    <mergeCell ref="C12:D12"/>
    <mergeCell ref="E12:E13"/>
    <mergeCell ref="E14:E15"/>
    <mergeCell ref="F14:G14"/>
    <mergeCell ref="N12:O12"/>
    <mergeCell ref="N13:O13"/>
    <mergeCell ref="C14:D14"/>
    <mergeCell ref="H15:I15"/>
    <mergeCell ref="H14:I14"/>
    <mergeCell ref="J14:K14"/>
    <mergeCell ref="C15:D15"/>
    <mergeCell ref="AA15:AB15"/>
    <mergeCell ref="V14:V15"/>
    <mergeCell ref="W14:X14"/>
    <mergeCell ref="J7:K7"/>
    <mergeCell ref="U22:AG23"/>
    <mergeCell ref="AB16:AG17"/>
    <mergeCell ref="R19:T20"/>
    <mergeCell ref="P14:P15"/>
    <mergeCell ref="T17:U17"/>
    <mergeCell ref="S16:S17"/>
    <mergeCell ref="R22:S22"/>
    <mergeCell ref="R16:R17"/>
    <mergeCell ref="K16:P17"/>
    <mergeCell ref="P19:P20"/>
    <mergeCell ref="O22:P22"/>
    <mergeCell ref="T16:U16"/>
    <mergeCell ref="V19:W19"/>
    <mergeCell ref="X19:Y19"/>
    <mergeCell ref="W16:X17"/>
    <mergeCell ref="W15:X15"/>
    <mergeCell ref="Y15:Z15"/>
    <mergeCell ref="T15:U15"/>
    <mergeCell ref="J15:K15"/>
    <mergeCell ref="S14:S15"/>
    <mergeCell ref="N15:O15"/>
    <mergeCell ref="AG19:AG20"/>
    <mergeCell ref="Y16:AA17"/>
    <mergeCell ref="F9:G9"/>
    <mergeCell ref="H8:I8"/>
    <mergeCell ref="AC11:AD11"/>
    <mergeCell ref="AE10:AF10"/>
    <mergeCell ref="T8:U8"/>
    <mergeCell ref="T9:U9"/>
    <mergeCell ref="AA9:AB9"/>
    <mergeCell ref="Y9:Z9"/>
    <mergeCell ref="W11:X11"/>
    <mergeCell ref="Y10:Z10"/>
    <mergeCell ref="AA8:AB8"/>
    <mergeCell ref="AC8:AD8"/>
    <mergeCell ref="R8:R9"/>
    <mergeCell ref="N9:O9"/>
    <mergeCell ref="J9:K9"/>
    <mergeCell ref="L9:M9"/>
    <mergeCell ref="F2:M2"/>
    <mergeCell ref="L3:M3"/>
    <mergeCell ref="L4:M4"/>
    <mergeCell ref="AF6:AG6"/>
    <mergeCell ref="AG8:AG9"/>
    <mergeCell ref="I6:K6"/>
    <mergeCell ref="W9:X9"/>
    <mergeCell ref="F7:G7"/>
    <mergeCell ref="H7:I7"/>
    <mergeCell ref="F4:K4"/>
    <mergeCell ref="U2:AC2"/>
    <mergeCell ref="U3:AC3"/>
    <mergeCell ref="R2:T2"/>
    <mergeCell ref="U4:AC4"/>
    <mergeCell ref="AC6:AE6"/>
    <mergeCell ref="Z6:AB6"/>
    <mergeCell ref="L6:N6"/>
    <mergeCell ref="O6:P6"/>
    <mergeCell ref="F6:H6"/>
    <mergeCell ref="L7:M7"/>
    <mergeCell ref="N8:O8"/>
    <mergeCell ref="R6:V6"/>
    <mergeCell ref="W6:Y6"/>
    <mergeCell ref="R3:T3"/>
    <mergeCell ref="Z19:AF20"/>
    <mergeCell ref="V20:W20"/>
    <mergeCell ref="X20:Y20"/>
    <mergeCell ref="AE7:AF7"/>
    <mergeCell ref="T7:U7"/>
    <mergeCell ref="AE12:AF12"/>
    <mergeCell ref="AE13:AF13"/>
    <mergeCell ref="AA12:AB12"/>
    <mergeCell ref="T12:U12"/>
    <mergeCell ref="V12:V13"/>
    <mergeCell ref="AC13:AD13"/>
    <mergeCell ref="AC12:AD12"/>
    <mergeCell ref="AA13:AB13"/>
    <mergeCell ref="V10:V11"/>
    <mergeCell ref="AE9:AF9"/>
    <mergeCell ref="W10:X10"/>
    <mergeCell ref="T10:U10"/>
    <mergeCell ref="V8:V9"/>
    <mergeCell ref="W8:X8"/>
    <mergeCell ref="AC7:AD7"/>
    <mergeCell ref="W7:X7"/>
    <mergeCell ref="Y7:Z7"/>
    <mergeCell ref="V16:V17"/>
    <mergeCell ref="R4:T4"/>
    <mergeCell ref="F3:K3"/>
    <mergeCell ref="AE11:AF11"/>
    <mergeCell ref="H10:I10"/>
    <mergeCell ref="N10:O10"/>
    <mergeCell ref="N11:O11"/>
    <mergeCell ref="J10:K10"/>
    <mergeCell ref="L10:M10"/>
    <mergeCell ref="P10:P11"/>
    <mergeCell ref="S10:S11"/>
    <mergeCell ref="S8:S9"/>
    <mergeCell ref="AA7:AB7"/>
    <mergeCell ref="N7:O7"/>
    <mergeCell ref="Y11:Z11"/>
    <mergeCell ref="L11:M11"/>
    <mergeCell ref="T11:U11"/>
    <mergeCell ref="R10:R11"/>
    <mergeCell ref="J11:K11"/>
    <mergeCell ref="Y8:Z8"/>
    <mergeCell ref="AC9:AD9"/>
    <mergeCell ref="AA10:AB10"/>
    <mergeCell ref="AE8:AF8"/>
    <mergeCell ref="AC10:AD10"/>
    <mergeCell ref="AA11:AB11"/>
  </mergeCells>
  <phoneticPr fontId="0" type="noConversion"/>
  <conditionalFormatting sqref="A22:I23">
    <cfRule type="expression" dxfId="20" priority="1" stopIfTrue="1">
      <formula>$O$24&gt;$R$24</formula>
    </cfRule>
    <cfRule type="expression" dxfId="19" priority="2" stopIfTrue="1">
      <formula>$O$24=$R$24</formula>
    </cfRule>
  </conditionalFormatting>
  <conditionalFormatting sqref="U22:AG23">
    <cfRule type="expression" dxfId="18" priority="3" stopIfTrue="1">
      <formula>$O$24&lt;$R$24</formula>
    </cfRule>
    <cfRule type="expression" dxfId="17" priority="4" stopIfTrue="1">
      <formula>$O$24=$R$24</formula>
    </cfRule>
  </conditionalFormatting>
  <conditionalFormatting sqref="N11:O11 N13:O13 N15:O15 N9:O9">
    <cfRule type="expression" dxfId="16" priority="5" stopIfTrue="1">
      <formula>$N$8=MAX($N$8:$O$15+$AE$8:$AF$15)</formula>
    </cfRule>
  </conditionalFormatting>
  <conditionalFormatting sqref="N8:O8">
    <cfRule type="expression" dxfId="15" priority="6" stopIfTrue="1">
      <formula>$N$8=MAX($N$8:$O$15,$AE$8:$AF$15)</formula>
    </cfRule>
    <cfRule type="expression" dxfId="14" priority="7" stopIfTrue="1">
      <formula>$N$8=MAX($N$8:$O$15)</formula>
    </cfRule>
  </conditionalFormatting>
  <conditionalFormatting sqref="N10:O10">
    <cfRule type="expression" dxfId="13" priority="8" stopIfTrue="1">
      <formula>$N$10=MAX($N$8:$O$15,$AE$8:$AF$15)</formula>
    </cfRule>
    <cfRule type="expression" dxfId="12" priority="9" stopIfTrue="1">
      <formula>$N$10=MAX($N$8:$O$15)</formula>
    </cfRule>
  </conditionalFormatting>
  <conditionalFormatting sqref="N12:O12">
    <cfRule type="expression" dxfId="11" priority="10" stopIfTrue="1">
      <formula>$N$12=MAX($N$8:$O$15,$AE$8:$AF$15)</formula>
    </cfRule>
    <cfRule type="expression" dxfId="10" priority="11" stopIfTrue="1">
      <formula>$N$12=MAX($N$8:$O$15)</formula>
    </cfRule>
  </conditionalFormatting>
  <conditionalFormatting sqref="N14:O14">
    <cfRule type="expression" dxfId="9" priority="12" stopIfTrue="1">
      <formula>$N$14=MAX($N$8:$O$15,$AE$8:$AF$15)</formula>
    </cfRule>
    <cfRule type="expression" dxfId="8" priority="13" stopIfTrue="1">
      <formula>$N$14=MAX($N$8:$O$15)</formula>
    </cfRule>
  </conditionalFormatting>
  <conditionalFormatting sqref="AE8:AF8">
    <cfRule type="expression" dxfId="7" priority="14" stopIfTrue="1">
      <formula>$AE$8=MAX($N$8:$O$15,$AE$8:$AF$15)</formula>
    </cfRule>
    <cfRule type="expression" dxfId="6" priority="15" stopIfTrue="1">
      <formula>$AE$8=MAX($AE$8:$AF$15)</formula>
    </cfRule>
  </conditionalFormatting>
  <conditionalFormatting sqref="AE10:AF10">
    <cfRule type="expression" dxfId="5" priority="16" stopIfTrue="1">
      <formula>$AE$10=MAX($N$8:$O$15,$AE$8:$AF$15)</formula>
    </cfRule>
    <cfRule type="expression" dxfId="4" priority="17" stopIfTrue="1">
      <formula>$AE$10=MAX($AE$8:$AF$15)</formula>
    </cfRule>
  </conditionalFormatting>
  <conditionalFormatting sqref="AE12:AF12">
    <cfRule type="expression" dxfId="3" priority="18" stopIfTrue="1">
      <formula>$AE$12=MAX($N$8:$O$15,$AE$8:$AF$15)</formula>
    </cfRule>
    <cfRule type="expression" dxfId="2" priority="19" stopIfTrue="1">
      <formula>$AE$12=MAX($AE$8:$AF$15)</formula>
    </cfRule>
  </conditionalFormatting>
  <conditionalFormatting sqref="AE14:AF14">
    <cfRule type="expression" dxfId="1" priority="20" stopIfTrue="1">
      <formula>$AE$14=MAX($N$8:$O$15,$AE$8:$AF$15)</formula>
    </cfRule>
    <cfRule type="expression" dxfId="0" priority="21" stopIfTrue="1">
      <formula>$AE$14=MAX($AE$8:$AF$15)</formula>
    </cfRule>
  </conditionalFormatting>
  <dataValidations xWindow="964" yWindow="627" count="3">
    <dataValidation allowBlank="1" showInputMessage="1" showErrorMessage="1" prompt="HEIMVEREIN eingeben, Feld wird automatisch gefüllt!" sqref="U2:AC4 L3:M4"/>
    <dataValidation type="list" allowBlank="1" showInputMessage="1" showErrorMessage="1" prompt="Bitte mit dem angezeigten Button eine Mannschaft aus der Vorschlagliste wählen! " sqref="U22:AG23">
      <formula1>$AI$36:$AI$62</formula1>
    </dataValidation>
    <dataValidation type="list" allowBlank="1" showInputMessage="1" showErrorMessage="1" prompt="Bitte mit dem angezeigten Button eine Mannschaft aus der Vorschlagliste wählen!" sqref="A22:I23">
      <formula1>$AI$36:$AI$62</formula1>
    </dataValidation>
  </dataValidations>
  <printOptions horizontalCentered="1" verticalCentered="1" gridLinesSet="0"/>
  <pageMargins left="0.39370078740157483" right="0.39370078740157483" top="0.39370078740157483" bottom="0.39370078740157483" header="0.11811023622047245" footer="0"/>
  <pageSetup paperSize="9" scale="78" orientation="landscape" horizontalDpi="300" verticalDpi="300" r:id="rId1"/>
  <headerFooter alignWithMargins="0"/>
  <drawing r:id="rId2"/>
  <legacyDrawing r:id="rId3"/>
  <controls>
    <control shapeId="2079" r:id="rId4" name="CommandButton1"/>
  </controls>
</worksheet>
</file>

<file path=xl/worksheets/sheet2.xml><?xml version="1.0" encoding="utf-8"?>
<worksheet xmlns="http://schemas.openxmlformats.org/spreadsheetml/2006/main" xmlns:r="http://schemas.openxmlformats.org/officeDocument/2006/relationships">
  <sheetPr codeName="Tabelle2"/>
  <dimension ref="A1:L698"/>
  <sheetViews>
    <sheetView topLeftCell="A334" workbookViewId="0">
      <selection activeCell="A429" sqref="A429"/>
    </sheetView>
  </sheetViews>
  <sheetFormatPr baseColWidth="10" defaultRowHeight="12.75"/>
  <cols>
    <col min="1" max="1" width="8" style="44" bestFit="1" customWidth="1"/>
    <col min="2" max="2" width="27.140625" bestFit="1" customWidth="1"/>
    <col min="3" max="3" width="11.140625" style="44" bestFit="1" customWidth="1"/>
    <col min="4" max="4" width="20.85546875" bestFit="1" customWidth="1"/>
    <col min="6" max="6" width="9.85546875" bestFit="1" customWidth="1"/>
    <col min="7" max="7" width="7.140625" style="60" customWidth="1"/>
    <col min="8" max="8" width="6.5703125" style="60" bestFit="1" customWidth="1"/>
    <col min="9" max="9" width="10.28515625" bestFit="1" customWidth="1"/>
    <col min="10" max="10" width="10.28515625" customWidth="1"/>
    <col min="11" max="11" width="10" bestFit="1" customWidth="1"/>
    <col min="12" max="12" width="4.85546875" bestFit="1" customWidth="1"/>
  </cols>
  <sheetData>
    <row r="1" spans="1:12" s="43" customFormat="1" ht="25.5">
      <c r="A1" s="41" t="s">
        <v>86</v>
      </c>
      <c r="C1" s="41" t="s">
        <v>87</v>
      </c>
      <c r="D1" s="42" t="s">
        <v>88</v>
      </c>
      <c r="F1" s="56" t="s">
        <v>285</v>
      </c>
      <c r="G1" s="56" t="s">
        <v>286</v>
      </c>
      <c r="H1" s="52"/>
      <c r="I1" s="53"/>
      <c r="J1" s="53"/>
      <c r="K1" s="54"/>
      <c r="L1" s="55"/>
    </row>
    <row r="2" spans="1:12">
      <c r="A2">
        <v>1000</v>
      </c>
      <c r="B2" t="s">
        <v>234</v>
      </c>
      <c r="C2" s="44">
        <v>112</v>
      </c>
      <c r="D2" t="s">
        <v>49</v>
      </c>
      <c r="F2" s="59">
        <v>31562</v>
      </c>
      <c r="G2" s="60" t="s">
        <v>273</v>
      </c>
      <c r="H2" s="60" t="s">
        <v>320</v>
      </c>
    </row>
    <row r="3" spans="1:12">
      <c r="A3">
        <v>1001</v>
      </c>
      <c r="B3" t="s">
        <v>89</v>
      </c>
      <c r="C3" s="44">
        <v>102</v>
      </c>
      <c r="D3" t="s">
        <v>298</v>
      </c>
      <c r="F3" s="59">
        <v>29288</v>
      </c>
      <c r="G3" s="60" t="s">
        <v>273</v>
      </c>
      <c r="H3" s="60" t="s">
        <v>320</v>
      </c>
    </row>
    <row r="4" spans="1:12">
      <c r="A4">
        <v>1002</v>
      </c>
      <c r="B4" t="s">
        <v>235</v>
      </c>
      <c r="C4" s="44">
        <v>101</v>
      </c>
      <c r="D4" t="s">
        <v>75</v>
      </c>
      <c r="F4" s="59">
        <v>23455</v>
      </c>
      <c r="G4" s="60" t="s">
        <v>273</v>
      </c>
      <c r="H4" s="60" t="s">
        <v>320</v>
      </c>
    </row>
    <row r="5" spans="1:12">
      <c r="A5">
        <v>1003</v>
      </c>
      <c r="B5" t="s">
        <v>250</v>
      </c>
      <c r="C5" s="44">
        <v>112</v>
      </c>
      <c r="D5" t="s">
        <v>49</v>
      </c>
      <c r="F5" s="59">
        <v>30145</v>
      </c>
      <c r="G5" s="60" t="s">
        <v>273</v>
      </c>
      <c r="H5" s="60" t="s">
        <v>320</v>
      </c>
    </row>
    <row r="6" spans="1:12">
      <c r="A6">
        <v>1004</v>
      </c>
      <c r="F6" s="59"/>
    </row>
    <row r="7" spans="1:12">
      <c r="A7">
        <v>1005</v>
      </c>
      <c r="B7" t="s">
        <v>324</v>
      </c>
      <c r="C7" s="44">
        <v>112</v>
      </c>
      <c r="D7" t="s">
        <v>49</v>
      </c>
      <c r="F7" s="59">
        <v>35812</v>
      </c>
      <c r="G7" s="60" t="s">
        <v>273</v>
      </c>
      <c r="H7" s="60" t="s">
        <v>320</v>
      </c>
    </row>
    <row r="8" spans="1:12">
      <c r="A8">
        <v>1006</v>
      </c>
      <c r="B8" t="s">
        <v>325</v>
      </c>
      <c r="C8" s="44">
        <v>112</v>
      </c>
      <c r="D8" t="s">
        <v>49</v>
      </c>
      <c r="F8" s="59">
        <v>30692</v>
      </c>
      <c r="G8" s="60" t="s">
        <v>322</v>
      </c>
      <c r="H8" s="60" t="s">
        <v>320</v>
      </c>
    </row>
    <row r="9" spans="1:12">
      <c r="A9">
        <v>1007</v>
      </c>
      <c r="B9" t="s">
        <v>315</v>
      </c>
      <c r="C9" s="44">
        <v>109</v>
      </c>
      <c r="D9" t="s">
        <v>232</v>
      </c>
      <c r="F9" s="59">
        <v>25151</v>
      </c>
      <c r="G9" s="60" t="s">
        <v>273</v>
      </c>
      <c r="H9" s="60" t="s">
        <v>320</v>
      </c>
    </row>
    <row r="10" spans="1:12">
      <c r="A10">
        <v>1008</v>
      </c>
      <c r="B10" t="s">
        <v>240</v>
      </c>
      <c r="C10" s="44">
        <v>106</v>
      </c>
      <c r="D10" t="s">
        <v>297</v>
      </c>
      <c r="F10" s="59">
        <v>28461</v>
      </c>
      <c r="G10" s="60" t="s">
        <v>273</v>
      </c>
      <c r="H10" s="60" t="s">
        <v>320</v>
      </c>
    </row>
    <row r="11" spans="1:12">
      <c r="A11">
        <v>1009</v>
      </c>
      <c r="F11" s="59"/>
    </row>
    <row r="12" spans="1:12">
      <c r="A12">
        <v>1010</v>
      </c>
      <c r="B12" t="s">
        <v>90</v>
      </c>
      <c r="C12" s="44">
        <v>114</v>
      </c>
      <c r="D12" t="s">
        <v>299</v>
      </c>
      <c r="F12" s="59">
        <v>24975</v>
      </c>
      <c r="G12" s="60" t="s">
        <v>273</v>
      </c>
      <c r="H12" s="60" t="s">
        <v>320</v>
      </c>
    </row>
    <row r="13" spans="1:12">
      <c r="A13">
        <v>1011</v>
      </c>
      <c r="F13" s="59"/>
    </row>
    <row r="14" spans="1:12">
      <c r="A14">
        <v>1012</v>
      </c>
      <c r="B14" t="s">
        <v>300</v>
      </c>
      <c r="C14" s="44">
        <v>114</v>
      </c>
      <c r="D14" t="s">
        <v>299</v>
      </c>
      <c r="F14" s="59">
        <v>35723</v>
      </c>
      <c r="G14" s="60" t="s">
        <v>273</v>
      </c>
      <c r="H14" s="60" t="s">
        <v>320</v>
      </c>
    </row>
    <row r="15" spans="1:12">
      <c r="A15">
        <v>1013</v>
      </c>
      <c r="B15" t="s">
        <v>91</v>
      </c>
      <c r="C15" s="44">
        <v>109</v>
      </c>
      <c r="D15" t="s">
        <v>232</v>
      </c>
      <c r="F15" s="59">
        <v>26255</v>
      </c>
      <c r="G15" s="60" t="s">
        <v>273</v>
      </c>
      <c r="H15" s="60" t="s">
        <v>320</v>
      </c>
    </row>
    <row r="16" spans="1:12">
      <c r="A16">
        <v>1014</v>
      </c>
      <c r="B16" t="s">
        <v>92</v>
      </c>
      <c r="C16" s="44">
        <v>107</v>
      </c>
      <c r="D16" t="s">
        <v>301</v>
      </c>
      <c r="F16" s="59">
        <v>33866</v>
      </c>
      <c r="G16" s="60" t="s">
        <v>273</v>
      </c>
      <c r="H16" s="60" t="s">
        <v>320</v>
      </c>
    </row>
    <row r="17" spans="1:8">
      <c r="A17">
        <v>1015</v>
      </c>
      <c r="B17" t="s">
        <v>326</v>
      </c>
      <c r="C17" s="44">
        <v>112</v>
      </c>
      <c r="D17" t="s">
        <v>49</v>
      </c>
      <c r="F17" s="59">
        <v>38005</v>
      </c>
      <c r="G17" s="60" t="s">
        <v>273</v>
      </c>
      <c r="H17" s="60" t="s">
        <v>320</v>
      </c>
    </row>
    <row r="18" spans="1:8">
      <c r="A18">
        <v>1016</v>
      </c>
      <c r="B18" t="s">
        <v>334</v>
      </c>
      <c r="C18" s="44">
        <v>114</v>
      </c>
      <c r="D18" t="s">
        <v>299</v>
      </c>
      <c r="F18" s="59">
        <v>28786</v>
      </c>
      <c r="G18" s="60" t="s">
        <v>273</v>
      </c>
      <c r="H18" s="60" t="s">
        <v>320</v>
      </c>
    </row>
    <row r="19" spans="1:8">
      <c r="A19">
        <v>1017</v>
      </c>
      <c r="B19" t="s">
        <v>93</v>
      </c>
      <c r="C19" s="44">
        <v>109</v>
      </c>
      <c r="D19" t="s">
        <v>232</v>
      </c>
      <c r="F19" s="59">
        <v>31957</v>
      </c>
      <c r="G19" s="60" t="s">
        <v>273</v>
      </c>
      <c r="H19" s="60" t="s">
        <v>320</v>
      </c>
    </row>
    <row r="20" spans="1:8">
      <c r="A20">
        <v>1018</v>
      </c>
      <c r="B20" t="s">
        <v>94</v>
      </c>
      <c r="C20" s="44">
        <v>109</v>
      </c>
      <c r="D20" t="s">
        <v>232</v>
      </c>
      <c r="F20" s="59">
        <v>18455</v>
      </c>
      <c r="G20" s="60" t="s">
        <v>273</v>
      </c>
      <c r="H20" s="60" t="s">
        <v>320</v>
      </c>
    </row>
    <row r="21" spans="1:8">
      <c r="A21">
        <v>1019</v>
      </c>
      <c r="B21" t="s">
        <v>288</v>
      </c>
      <c r="C21" s="44">
        <v>104</v>
      </c>
      <c r="D21" t="s">
        <v>302</v>
      </c>
      <c r="F21" s="59">
        <v>26650</v>
      </c>
      <c r="G21" s="60" t="s">
        <v>273</v>
      </c>
      <c r="H21" s="60" t="s">
        <v>320</v>
      </c>
    </row>
    <row r="22" spans="1:8">
      <c r="A22">
        <v>1020</v>
      </c>
      <c r="B22" t="s">
        <v>95</v>
      </c>
      <c r="C22" s="44">
        <v>109</v>
      </c>
      <c r="D22" t="s">
        <v>232</v>
      </c>
      <c r="F22" s="59">
        <v>20980</v>
      </c>
      <c r="G22" s="60" t="s">
        <v>273</v>
      </c>
      <c r="H22" s="60" t="s">
        <v>320</v>
      </c>
    </row>
    <row r="23" spans="1:8">
      <c r="A23">
        <v>1021</v>
      </c>
      <c r="F23" s="59"/>
    </row>
    <row r="24" spans="1:8">
      <c r="A24">
        <v>1022</v>
      </c>
      <c r="F24" s="59"/>
    </row>
    <row r="25" spans="1:8">
      <c r="A25">
        <v>1023</v>
      </c>
      <c r="B25" t="s">
        <v>327</v>
      </c>
      <c r="C25" s="44">
        <v>112</v>
      </c>
      <c r="D25" t="s">
        <v>49</v>
      </c>
      <c r="F25" s="59">
        <v>37103</v>
      </c>
      <c r="G25" s="60" t="s">
        <v>273</v>
      </c>
      <c r="H25" s="60" t="s">
        <v>320</v>
      </c>
    </row>
    <row r="26" spans="1:8">
      <c r="A26">
        <v>1024</v>
      </c>
      <c r="B26" t="s">
        <v>96</v>
      </c>
      <c r="C26" s="44">
        <v>109</v>
      </c>
      <c r="D26" t="s">
        <v>232</v>
      </c>
      <c r="F26" s="59">
        <v>21732</v>
      </c>
      <c r="G26" s="60" t="s">
        <v>273</v>
      </c>
      <c r="H26" s="60" t="s">
        <v>320</v>
      </c>
    </row>
    <row r="27" spans="1:8">
      <c r="A27">
        <v>1025</v>
      </c>
      <c r="B27" t="s">
        <v>251</v>
      </c>
      <c r="C27" s="44">
        <v>107</v>
      </c>
      <c r="D27" t="s">
        <v>301</v>
      </c>
      <c r="F27" s="59">
        <v>33034</v>
      </c>
      <c r="G27" s="60" t="s">
        <v>273</v>
      </c>
      <c r="H27" s="60" t="s">
        <v>320</v>
      </c>
    </row>
    <row r="28" spans="1:8">
      <c r="A28">
        <v>1026</v>
      </c>
      <c r="B28" t="s">
        <v>244</v>
      </c>
      <c r="C28" s="44">
        <v>104</v>
      </c>
      <c r="D28" t="s">
        <v>302</v>
      </c>
      <c r="F28" s="59">
        <v>21551</v>
      </c>
      <c r="G28" s="60" t="s">
        <v>273</v>
      </c>
      <c r="H28" s="60" t="s">
        <v>320</v>
      </c>
    </row>
    <row r="29" spans="1:8">
      <c r="A29">
        <v>1027</v>
      </c>
      <c r="B29" t="s">
        <v>97</v>
      </c>
      <c r="C29" s="44">
        <v>114</v>
      </c>
      <c r="D29" t="s">
        <v>299</v>
      </c>
      <c r="F29" s="59">
        <v>23576</v>
      </c>
      <c r="G29" s="60" t="s">
        <v>273</v>
      </c>
      <c r="H29" s="60" t="s">
        <v>320</v>
      </c>
    </row>
    <row r="30" spans="1:8">
      <c r="A30">
        <v>1028</v>
      </c>
      <c r="B30" t="s">
        <v>98</v>
      </c>
      <c r="C30" s="44">
        <v>107</v>
      </c>
      <c r="D30" t="s">
        <v>301</v>
      </c>
      <c r="F30" s="59">
        <v>34522</v>
      </c>
      <c r="G30" s="60" t="s">
        <v>273</v>
      </c>
      <c r="H30" s="60" t="s">
        <v>320</v>
      </c>
    </row>
    <row r="31" spans="1:8">
      <c r="A31">
        <v>1029</v>
      </c>
      <c r="B31" t="s">
        <v>99</v>
      </c>
      <c r="C31" s="44">
        <v>114</v>
      </c>
      <c r="D31" t="s">
        <v>299</v>
      </c>
      <c r="F31" s="59">
        <v>21854</v>
      </c>
      <c r="G31" s="60" t="s">
        <v>273</v>
      </c>
      <c r="H31" s="60" t="s">
        <v>320</v>
      </c>
    </row>
    <row r="32" spans="1:8">
      <c r="A32">
        <v>1030</v>
      </c>
      <c r="B32" t="s">
        <v>100</v>
      </c>
      <c r="C32" s="44">
        <v>109</v>
      </c>
      <c r="D32" t="s">
        <v>232</v>
      </c>
      <c r="F32" s="59">
        <v>21729</v>
      </c>
      <c r="G32" s="60" t="s">
        <v>273</v>
      </c>
      <c r="H32" s="60" t="s">
        <v>320</v>
      </c>
    </row>
    <row r="33" spans="1:8">
      <c r="A33">
        <v>1031</v>
      </c>
      <c r="B33" t="s">
        <v>328</v>
      </c>
      <c r="C33" s="44">
        <v>112</v>
      </c>
      <c r="D33" t="s">
        <v>49</v>
      </c>
      <c r="F33" s="59">
        <v>22472</v>
      </c>
      <c r="G33" s="60" t="s">
        <v>275</v>
      </c>
      <c r="H33" s="60" t="s">
        <v>320</v>
      </c>
    </row>
    <row r="34" spans="1:8">
      <c r="A34">
        <v>1032</v>
      </c>
      <c r="B34" t="s">
        <v>101</v>
      </c>
      <c r="C34" s="44">
        <v>112</v>
      </c>
      <c r="D34" t="s">
        <v>49</v>
      </c>
      <c r="F34" s="59">
        <v>23795</v>
      </c>
      <c r="G34" s="60" t="s">
        <v>273</v>
      </c>
      <c r="H34" s="60" t="s">
        <v>320</v>
      </c>
    </row>
    <row r="35" spans="1:8">
      <c r="A35">
        <v>1033</v>
      </c>
      <c r="F35" s="59"/>
    </row>
    <row r="36" spans="1:8">
      <c r="A36">
        <v>1034</v>
      </c>
      <c r="F36" s="59"/>
    </row>
    <row r="37" spans="1:8">
      <c r="A37">
        <v>1035</v>
      </c>
      <c r="B37" t="s">
        <v>102</v>
      </c>
      <c r="C37" s="44">
        <v>112</v>
      </c>
      <c r="D37" t="s">
        <v>49</v>
      </c>
      <c r="F37" s="59">
        <v>17676</v>
      </c>
      <c r="G37" s="60" t="s">
        <v>273</v>
      </c>
      <c r="H37" s="60" t="s">
        <v>320</v>
      </c>
    </row>
    <row r="38" spans="1:8">
      <c r="A38">
        <v>1036</v>
      </c>
      <c r="B38" t="s">
        <v>103</v>
      </c>
      <c r="C38" s="44">
        <v>114</v>
      </c>
      <c r="D38" t="s">
        <v>299</v>
      </c>
      <c r="F38" s="59">
        <v>23618</v>
      </c>
      <c r="G38" s="60" t="s">
        <v>273</v>
      </c>
      <c r="H38" s="60" t="s">
        <v>320</v>
      </c>
    </row>
    <row r="39" spans="1:8">
      <c r="A39">
        <v>1037</v>
      </c>
      <c r="B39" t="s">
        <v>104</v>
      </c>
      <c r="C39" s="44">
        <v>112</v>
      </c>
      <c r="D39" t="s">
        <v>49</v>
      </c>
      <c r="F39" s="59">
        <v>14835</v>
      </c>
      <c r="G39" s="60" t="s">
        <v>273</v>
      </c>
      <c r="H39" s="60" t="s">
        <v>320</v>
      </c>
    </row>
    <row r="40" spans="1:8">
      <c r="A40">
        <v>1038</v>
      </c>
      <c r="F40" s="59"/>
    </row>
    <row r="41" spans="1:8">
      <c r="A41">
        <v>1039</v>
      </c>
      <c r="B41" t="s">
        <v>105</v>
      </c>
      <c r="C41" s="44">
        <v>112</v>
      </c>
      <c r="D41" t="s">
        <v>49</v>
      </c>
      <c r="F41" s="59">
        <v>20758</v>
      </c>
      <c r="G41" s="60" t="s">
        <v>273</v>
      </c>
      <c r="H41" s="60" t="s">
        <v>320</v>
      </c>
    </row>
    <row r="42" spans="1:8">
      <c r="A42">
        <v>1040</v>
      </c>
      <c r="B42" t="s">
        <v>106</v>
      </c>
      <c r="C42" s="44">
        <v>112</v>
      </c>
      <c r="D42" t="s">
        <v>49</v>
      </c>
      <c r="F42" s="59">
        <v>22626</v>
      </c>
      <c r="G42" s="60" t="s">
        <v>273</v>
      </c>
      <c r="H42" s="60" t="s">
        <v>320</v>
      </c>
    </row>
    <row r="43" spans="1:8">
      <c r="A43">
        <v>1041</v>
      </c>
      <c r="F43" s="59"/>
    </row>
    <row r="44" spans="1:8">
      <c r="A44">
        <v>1042</v>
      </c>
      <c r="B44" t="s">
        <v>329</v>
      </c>
      <c r="C44" s="44">
        <v>112</v>
      </c>
      <c r="D44" t="s">
        <v>49</v>
      </c>
      <c r="F44" s="59">
        <v>36377</v>
      </c>
      <c r="G44" s="60" t="s">
        <v>273</v>
      </c>
      <c r="H44" s="60" t="s">
        <v>320</v>
      </c>
    </row>
    <row r="45" spans="1:8">
      <c r="A45">
        <v>1043</v>
      </c>
      <c r="B45" t="s">
        <v>107</v>
      </c>
      <c r="C45" s="44">
        <v>112</v>
      </c>
      <c r="D45" t="s">
        <v>49</v>
      </c>
      <c r="F45" s="59">
        <v>20656</v>
      </c>
      <c r="G45" s="60" t="s">
        <v>273</v>
      </c>
      <c r="H45" s="60" t="s">
        <v>320</v>
      </c>
    </row>
    <row r="46" spans="1:8">
      <c r="A46">
        <v>1044</v>
      </c>
      <c r="B46" t="s">
        <v>108</v>
      </c>
      <c r="C46" s="44">
        <v>112</v>
      </c>
      <c r="D46" t="s">
        <v>49</v>
      </c>
      <c r="F46" s="59">
        <v>22694</v>
      </c>
      <c r="G46" s="60" t="s">
        <v>273</v>
      </c>
      <c r="H46" s="60" t="s">
        <v>320</v>
      </c>
    </row>
    <row r="47" spans="1:8">
      <c r="A47">
        <v>1045</v>
      </c>
      <c r="B47" t="s">
        <v>109</v>
      </c>
      <c r="C47" s="44">
        <v>112</v>
      </c>
      <c r="D47" t="s">
        <v>49</v>
      </c>
      <c r="F47" s="59">
        <v>22756</v>
      </c>
      <c r="G47" s="60" t="s">
        <v>273</v>
      </c>
      <c r="H47" s="60" t="s">
        <v>320</v>
      </c>
    </row>
    <row r="48" spans="1:8">
      <c r="A48">
        <v>1046</v>
      </c>
      <c r="B48" t="s">
        <v>110</v>
      </c>
      <c r="C48" s="44">
        <v>112</v>
      </c>
      <c r="D48" t="s">
        <v>49</v>
      </c>
      <c r="F48" s="59">
        <v>23425</v>
      </c>
      <c r="G48" s="60" t="s">
        <v>273</v>
      </c>
      <c r="H48" s="60" t="s">
        <v>320</v>
      </c>
    </row>
    <row r="49" spans="1:8">
      <c r="A49">
        <v>1047</v>
      </c>
      <c r="B49" t="s">
        <v>111</v>
      </c>
      <c r="C49" s="44">
        <v>112</v>
      </c>
      <c r="D49" t="s">
        <v>49</v>
      </c>
      <c r="F49" s="59">
        <v>18228</v>
      </c>
      <c r="G49" s="60" t="s">
        <v>273</v>
      </c>
      <c r="H49" s="60" t="s">
        <v>320</v>
      </c>
    </row>
    <row r="50" spans="1:8">
      <c r="A50">
        <v>1048</v>
      </c>
      <c r="B50" t="s">
        <v>330</v>
      </c>
      <c r="C50" s="44">
        <v>112</v>
      </c>
      <c r="D50" t="s">
        <v>49</v>
      </c>
      <c r="F50" s="59">
        <v>36654</v>
      </c>
      <c r="G50" s="60" t="s">
        <v>273</v>
      </c>
      <c r="H50" s="60" t="s">
        <v>320</v>
      </c>
    </row>
    <row r="51" spans="1:8">
      <c r="A51">
        <v>1049</v>
      </c>
      <c r="B51" t="s">
        <v>112</v>
      </c>
      <c r="C51" s="44">
        <v>112</v>
      </c>
      <c r="D51" t="s">
        <v>49</v>
      </c>
      <c r="F51" s="59">
        <v>24458</v>
      </c>
      <c r="G51" s="60" t="s">
        <v>273</v>
      </c>
      <c r="H51" s="60" t="s">
        <v>320</v>
      </c>
    </row>
    <row r="52" spans="1:8">
      <c r="A52">
        <v>1050</v>
      </c>
      <c r="B52" t="s">
        <v>113</v>
      </c>
      <c r="C52" s="44">
        <v>112</v>
      </c>
      <c r="D52" t="s">
        <v>49</v>
      </c>
      <c r="F52" s="59">
        <v>16409</v>
      </c>
      <c r="G52" s="60" t="s">
        <v>273</v>
      </c>
      <c r="H52" s="60" t="s">
        <v>320</v>
      </c>
    </row>
    <row r="53" spans="1:8">
      <c r="A53">
        <v>1051</v>
      </c>
      <c r="B53" t="s">
        <v>114</v>
      </c>
      <c r="C53" s="44">
        <v>101</v>
      </c>
      <c r="D53" t="s">
        <v>75</v>
      </c>
      <c r="F53" s="59">
        <v>31503</v>
      </c>
      <c r="G53" s="60" t="s">
        <v>273</v>
      </c>
      <c r="H53" s="60" t="s">
        <v>320</v>
      </c>
    </row>
    <row r="54" spans="1:8">
      <c r="A54">
        <v>1052</v>
      </c>
      <c r="B54" t="s">
        <v>115</v>
      </c>
      <c r="C54" s="44">
        <v>112</v>
      </c>
      <c r="D54" t="s">
        <v>49</v>
      </c>
      <c r="F54" s="59">
        <v>13718</v>
      </c>
      <c r="G54" s="60" t="s">
        <v>273</v>
      </c>
      <c r="H54" s="60" t="s">
        <v>320</v>
      </c>
    </row>
    <row r="55" spans="1:8">
      <c r="A55">
        <v>1053</v>
      </c>
      <c r="B55" t="s">
        <v>116</v>
      </c>
      <c r="C55" s="44">
        <v>104</v>
      </c>
      <c r="D55" t="s">
        <v>302</v>
      </c>
      <c r="F55" s="59">
        <v>14732</v>
      </c>
      <c r="G55" s="60" t="s">
        <v>273</v>
      </c>
      <c r="H55" s="60" t="s">
        <v>320</v>
      </c>
    </row>
    <row r="56" spans="1:8">
      <c r="A56">
        <v>1054</v>
      </c>
      <c r="F56" s="59"/>
    </row>
    <row r="57" spans="1:8">
      <c r="A57">
        <v>1055</v>
      </c>
      <c r="B57" t="s">
        <v>247</v>
      </c>
      <c r="C57" s="44">
        <v>104</v>
      </c>
      <c r="D57" t="s">
        <v>302</v>
      </c>
      <c r="F57" s="59">
        <v>22823</v>
      </c>
      <c r="G57" s="60" t="s">
        <v>273</v>
      </c>
      <c r="H57" s="60" t="s">
        <v>320</v>
      </c>
    </row>
    <row r="58" spans="1:8">
      <c r="A58">
        <v>1056</v>
      </c>
      <c r="B58" t="s">
        <v>331</v>
      </c>
      <c r="C58" s="44">
        <v>112</v>
      </c>
      <c r="D58" t="s">
        <v>49</v>
      </c>
      <c r="F58" s="59">
        <v>37281</v>
      </c>
      <c r="G58" s="60" t="s">
        <v>273</v>
      </c>
      <c r="H58" s="60" t="s">
        <v>320</v>
      </c>
    </row>
    <row r="59" spans="1:8">
      <c r="A59">
        <v>1057</v>
      </c>
      <c r="B59" t="s">
        <v>217</v>
      </c>
      <c r="C59" s="44">
        <v>112</v>
      </c>
      <c r="D59" t="s">
        <v>49</v>
      </c>
      <c r="F59" s="59">
        <v>29309</v>
      </c>
      <c r="G59" s="60" t="s">
        <v>273</v>
      </c>
      <c r="H59" s="60" t="s">
        <v>320</v>
      </c>
    </row>
    <row r="60" spans="1:8">
      <c r="A60">
        <v>1058</v>
      </c>
      <c r="B60" t="s">
        <v>252</v>
      </c>
      <c r="C60" s="44">
        <v>107</v>
      </c>
      <c r="D60" t="s">
        <v>301</v>
      </c>
      <c r="F60" s="59">
        <v>24179</v>
      </c>
      <c r="G60" s="60" t="s">
        <v>273</v>
      </c>
      <c r="H60" s="60" t="s">
        <v>320</v>
      </c>
    </row>
    <row r="61" spans="1:8">
      <c r="A61">
        <v>1059</v>
      </c>
      <c r="B61" t="s">
        <v>291</v>
      </c>
      <c r="C61" s="44">
        <v>106</v>
      </c>
      <c r="D61" t="s">
        <v>297</v>
      </c>
      <c r="F61" s="59">
        <v>23983</v>
      </c>
      <c r="G61" s="60" t="s">
        <v>293</v>
      </c>
      <c r="H61" s="60" t="s">
        <v>320</v>
      </c>
    </row>
    <row r="62" spans="1:8">
      <c r="A62">
        <v>1060</v>
      </c>
      <c r="F62" s="59"/>
    </row>
    <row r="63" spans="1:8">
      <c r="A63">
        <v>1061</v>
      </c>
      <c r="F63" s="59"/>
    </row>
    <row r="64" spans="1:8">
      <c r="A64">
        <v>1062</v>
      </c>
      <c r="B64" t="s">
        <v>118</v>
      </c>
      <c r="C64" s="44">
        <v>107</v>
      </c>
      <c r="D64" t="s">
        <v>301</v>
      </c>
      <c r="F64" s="59">
        <v>20880</v>
      </c>
      <c r="G64" s="60" t="s">
        <v>273</v>
      </c>
      <c r="H64" s="60" t="s">
        <v>320</v>
      </c>
    </row>
    <row r="65" spans="1:8">
      <c r="A65">
        <v>1063</v>
      </c>
      <c r="B65" t="s">
        <v>119</v>
      </c>
      <c r="C65" s="44">
        <v>101</v>
      </c>
      <c r="D65" t="s">
        <v>75</v>
      </c>
      <c r="F65" s="59">
        <v>22992</v>
      </c>
      <c r="G65" s="60" t="s">
        <v>273</v>
      </c>
      <c r="H65" s="60" t="s">
        <v>320</v>
      </c>
    </row>
    <row r="66" spans="1:8">
      <c r="A66">
        <v>1064</v>
      </c>
      <c r="B66" t="s">
        <v>117</v>
      </c>
      <c r="C66" s="44">
        <v>101</v>
      </c>
      <c r="D66" t="s">
        <v>75</v>
      </c>
      <c r="F66" s="59">
        <v>21887</v>
      </c>
      <c r="G66" s="60" t="s">
        <v>273</v>
      </c>
      <c r="H66" s="60" t="s">
        <v>320</v>
      </c>
    </row>
    <row r="67" spans="1:8">
      <c r="A67">
        <v>1065</v>
      </c>
      <c r="B67" t="s">
        <v>248</v>
      </c>
      <c r="C67" s="44">
        <v>112</v>
      </c>
      <c r="D67" t="s">
        <v>49</v>
      </c>
      <c r="F67" s="59">
        <v>27290</v>
      </c>
      <c r="G67" s="60" t="s">
        <v>274</v>
      </c>
      <c r="H67" s="60" t="s">
        <v>320</v>
      </c>
    </row>
    <row r="68" spans="1:8">
      <c r="A68">
        <v>1066</v>
      </c>
      <c r="B68" t="s">
        <v>120</v>
      </c>
      <c r="C68" s="44">
        <v>112</v>
      </c>
      <c r="D68" t="s">
        <v>49</v>
      </c>
      <c r="F68" s="59">
        <v>16823</v>
      </c>
      <c r="G68" s="60" t="s">
        <v>273</v>
      </c>
      <c r="H68" s="60" t="s">
        <v>320</v>
      </c>
    </row>
    <row r="69" spans="1:8">
      <c r="A69">
        <v>1067</v>
      </c>
      <c r="B69" t="s">
        <v>253</v>
      </c>
      <c r="C69" s="44">
        <v>109</v>
      </c>
      <c r="D69" t="s">
        <v>232</v>
      </c>
      <c r="F69" s="59">
        <v>35069</v>
      </c>
      <c r="G69" s="60" t="s">
        <v>273</v>
      </c>
      <c r="H69" s="60" t="s">
        <v>320</v>
      </c>
    </row>
    <row r="70" spans="1:8">
      <c r="A70">
        <v>1068</v>
      </c>
      <c r="B70" t="s">
        <v>121</v>
      </c>
      <c r="C70" s="44">
        <v>102</v>
      </c>
      <c r="D70" t="s">
        <v>298</v>
      </c>
      <c r="F70" s="59">
        <v>26086</v>
      </c>
      <c r="G70" s="60" t="s">
        <v>273</v>
      </c>
      <c r="H70" s="60" t="s">
        <v>320</v>
      </c>
    </row>
    <row r="71" spans="1:8">
      <c r="A71">
        <v>1069</v>
      </c>
      <c r="B71" t="s">
        <v>122</v>
      </c>
      <c r="C71" s="44">
        <v>114</v>
      </c>
      <c r="D71" t="s">
        <v>299</v>
      </c>
      <c r="F71" s="59">
        <v>24997</v>
      </c>
      <c r="G71" s="60" t="s">
        <v>273</v>
      </c>
      <c r="H71" s="60" t="s">
        <v>320</v>
      </c>
    </row>
    <row r="72" spans="1:8">
      <c r="A72">
        <v>1070</v>
      </c>
      <c r="F72" s="59"/>
    </row>
    <row r="73" spans="1:8">
      <c r="A73">
        <v>1071</v>
      </c>
      <c r="F73" s="59"/>
    </row>
    <row r="74" spans="1:8">
      <c r="A74">
        <v>1072</v>
      </c>
      <c r="F74" s="59"/>
    </row>
    <row r="75" spans="1:8">
      <c r="A75">
        <v>1073</v>
      </c>
      <c r="B75" t="s">
        <v>123</v>
      </c>
      <c r="C75" s="44">
        <v>101</v>
      </c>
      <c r="D75" t="s">
        <v>75</v>
      </c>
      <c r="F75" s="59">
        <v>22816</v>
      </c>
      <c r="G75" s="60" t="s">
        <v>273</v>
      </c>
      <c r="H75" s="60" t="s">
        <v>320</v>
      </c>
    </row>
    <row r="76" spans="1:8">
      <c r="A76">
        <v>1074</v>
      </c>
      <c r="F76" s="59"/>
    </row>
    <row r="77" spans="1:8">
      <c r="A77">
        <v>1075</v>
      </c>
      <c r="B77" t="s">
        <v>124</v>
      </c>
      <c r="C77" s="44">
        <v>102</v>
      </c>
      <c r="D77" t="s">
        <v>298</v>
      </c>
      <c r="F77" s="59">
        <v>22866</v>
      </c>
      <c r="G77" s="60" t="s">
        <v>273</v>
      </c>
      <c r="H77" s="60" t="s">
        <v>320</v>
      </c>
    </row>
    <row r="78" spans="1:8">
      <c r="A78">
        <v>1076</v>
      </c>
      <c r="B78" t="s">
        <v>254</v>
      </c>
      <c r="C78" s="44">
        <v>112</v>
      </c>
      <c r="D78" t="s">
        <v>49</v>
      </c>
      <c r="F78" s="59">
        <v>27129</v>
      </c>
      <c r="G78" s="60" t="s">
        <v>273</v>
      </c>
      <c r="H78" s="60" t="s">
        <v>320</v>
      </c>
    </row>
    <row r="79" spans="1:8">
      <c r="A79">
        <v>1077</v>
      </c>
      <c r="F79" s="59"/>
    </row>
    <row r="80" spans="1:8">
      <c r="A80">
        <v>1078</v>
      </c>
      <c r="B80" t="s">
        <v>263</v>
      </c>
      <c r="C80" s="44">
        <v>102</v>
      </c>
      <c r="D80" t="s">
        <v>298</v>
      </c>
      <c r="F80" s="59">
        <v>30082</v>
      </c>
      <c r="G80" s="60" t="s">
        <v>273</v>
      </c>
      <c r="H80" s="60" t="s">
        <v>320</v>
      </c>
    </row>
    <row r="81" spans="1:8">
      <c r="A81">
        <v>1079</v>
      </c>
      <c r="B81" t="s">
        <v>281</v>
      </c>
      <c r="C81" s="44">
        <v>114</v>
      </c>
      <c r="D81" t="s">
        <v>299</v>
      </c>
      <c r="F81" s="59">
        <v>26958</v>
      </c>
      <c r="G81" s="60" t="s">
        <v>273</v>
      </c>
      <c r="H81" s="60" t="s">
        <v>320</v>
      </c>
    </row>
    <row r="82" spans="1:8">
      <c r="A82">
        <v>1080</v>
      </c>
      <c r="B82" t="s">
        <v>292</v>
      </c>
      <c r="C82" s="44">
        <v>106</v>
      </c>
      <c r="D82" t="s">
        <v>297</v>
      </c>
      <c r="F82" s="59">
        <v>19272</v>
      </c>
      <c r="G82" s="60" t="s">
        <v>273</v>
      </c>
      <c r="H82" s="60" t="s">
        <v>320</v>
      </c>
    </row>
    <row r="83" spans="1:8">
      <c r="A83">
        <v>1081</v>
      </c>
      <c r="B83" t="s">
        <v>294</v>
      </c>
      <c r="C83" s="44">
        <v>101</v>
      </c>
      <c r="D83" t="s">
        <v>75</v>
      </c>
      <c r="F83" s="59">
        <v>27589</v>
      </c>
      <c r="G83" s="60" t="s">
        <v>273</v>
      </c>
      <c r="H83" s="60" t="s">
        <v>320</v>
      </c>
    </row>
    <row r="84" spans="1:8">
      <c r="A84">
        <v>1082</v>
      </c>
      <c r="B84" t="s">
        <v>125</v>
      </c>
      <c r="C84" s="44">
        <v>104</v>
      </c>
      <c r="D84" t="s">
        <v>302</v>
      </c>
      <c r="F84" s="59">
        <v>22126</v>
      </c>
      <c r="G84" s="60" t="s">
        <v>273</v>
      </c>
      <c r="H84" s="60" t="s">
        <v>320</v>
      </c>
    </row>
    <row r="85" spans="1:8">
      <c r="A85">
        <v>1083</v>
      </c>
      <c r="B85" t="s">
        <v>126</v>
      </c>
      <c r="C85" s="44">
        <v>107</v>
      </c>
      <c r="D85" t="s">
        <v>301</v>
      </c>
      <c r="F85" s="59">
        <v>24323</v>
      </c>
      <c r="G85" s="60" t="s">
        <v>273</v>
      </c>
      <c r="H85" s="60" t="s">
        <v>320</v>
      </c>
    </row>
    <row r="86" spans="1:8">
      <c r="A86">
        <v>1084</v>
      </c>
      <c r="B86" t="s">
        <v>303</v>
      </c>
      <c r="C86" s="44">
        <v>106</v>
      </c>
      <c r="D86" t="s">
        <v>297</v>
      </c>
      <c r="F86" s="59">
        <v>38207</v>
      </c>
      <c r="G86" s="60" t="s">
        <v>273</v>
      </c>
      <c r="H86" s="60" t="s">
        <v>320</v>
      </c>
    </row>
    <row r="87" spans="1:8">
      <c r="A87">
        <v>1085</v>
      </c>
      <c r="F87" s="59"/>
    </row>
    <row r="88" spans="1:8">
      <c r="A88">
        <v>1086</v>
      </c>
      <c r="F88" s="59"/>
    </row>
    <row r="89" spans="1:8">
      <c r="A89">
        <v>1087</v>
      </c>
      <c r="F89" s="59"/>
    </row>
    <row r="90" spans="1:8">
      <c r="A90">
        <v>1088</v>
      </c>
      <c r="F90" s="59"/>
    </row>
    <row r="91" spans="1:8">
      <c r="A91">
        <v>1089</v>
      </c>
      <c r="B91" t="s">
        <v>127</v>
      </c>
      <c r="C91" s="44">
        <v>106</v>
      </c>
      <c r="D91" t="s">
        <v>297</v>
      </c>
      <c r="F91" s="59">
        <v>19087</v>
      </c>
      <c r="G91" s="60" t="s">
        <v>273</v>
      </c>
      <c r="H91" s="60" t="s">
        <v>320</v>
      </c>
    </row>
    <row r="92" spans="1:8">
      <c r="A92">
        <v>1090</v>
      </c>
      <c r="F92" s="59"/>
    </row>
    <row r="93" spans="1:8">
      <c r="A93">
        <v>1091</v>
      </c>
      <c r="F93" s="59"/>
    </row>
    <row r="94" spans="1:8">
      <c r="A94">
        <v>1092</v>
      </c>
      <c r="F94" s="59"/>
    </row>
    <row r="95" spans="1:8">
      <c r="A95">
        <v>1093</v>
      </c>
      <c r="F95" s="59"/>
    </row>
    <row r="96" spans="1:8">
      <c r="A96">
        <v>1094</v>
      </c>
      <c r="F96" s="59"/>
    </row>
    <row r="97" spans="1:8">
      <c r="A97">
        <v>1095</v>
      </c>
      <c r="B97" t="s">
        <v>128</v>
      </c>
      <c r="C97" s="44">
        <v>114</v>
      </c>
      <c r="D97" t="s">
        <v>299</v>
      </c>
      <c r="F97" s="59">
        <v>25625</v>
      </c>
      <c r="G97" s="60" t="s">
        <v>273</v>
      </c>
      <c r="H97" s="60" t="s">
        <v>320</v>
      </c>
    </row>
    <row r="98" spans="1:8">
      <c r="A98">
        <v>1096</v>
      </c>
      <c r="F98" s="59"/>
    </row>
    <row r="99" spans="1:8">
      <c r="A99">
        <v>1097</v>
      </c>
      <c r="F99" s="59"/>
    </row>
    <row r="100" spans="1:8">
      <c r="A100">
        <v>1098</v>
      </c>
      <c r="F100" s="59"/>
    </row>
    <row r="101" spans="1:8">
      <c r="A101">
        <v>1099</v>
      </c>
      <c r="F101" s="59"/>
    </row>
    <row r="102" spans="1:8">
      <c r="A102">
        <v>1100</v>
      </c>
      <c r="B102" t="s">
        <v>129</v>
      </c>
      <c r="C102" s="44">
        <v>112</v>
      </c>
      <c r="D102" t="s">
        <v>49</v>
      </c>
      <c r="F102" s="59">
        <v>23755</v>
      </c>
      <c r="G102" s="60" t="s">
        <v>273</v>
      </c>
      <c r="H102" s="60" t="s">
        <v>320</v>
      </c>
    </row>
    <row r="103" spans="1:8">
      <c r="A103">
        <v>1101</v>
      </c>
      <c r="F103" s="59"/>
    </row>
    <row r="104" spans="1:8">
      <c r="A104">
        <v>1102</v>
      </c>
      <c r="F104" s="59"/>
    </row>
    <row r="105" spans="1:8">
      <c r="A105">
        <v>1103</v>
      </c>
      <c r="F105" s="59"/>
    </row>
    <row r="106" spans="1:8">
      <c r="A106">
        <v>1104</v>
      </c>
      <c r="F106" s="59"/>
    </row>
    <row r="107" spans="1:8">
      <c r="A107">
        <v>1105</v>
      </c>
      <c r="F107" s="59"/>
    </row>
    <row r="108" spans="1:8">
      <c r="A108">
        <v>1106</v>
      </c>
      <c r="F108" s="59"/>
    </row>
    <row r="109" spans="1:8">
      <c r="A109">
        <v>1107</v>
      </c>
      <c r="B109" t="s">
        <v>255</v>
      </c>
      <c r="C109" s="44">
        <v>106</v>
      </c>
      <c r="D109" t="s">
        <v>297</v>
      </c>
      <c r="F109" s="59">
        <v>24171</v>
      </c>
      <c r="G109" s="60" t="s">
        <v>273</v>
      </c>
      <c r="H109" s="60" t="s">
        <v>320</v>
      </c>
    </row>
    <row r="110" spans="1:8">
      <c r="A110">
        <v>1108</v>
      </c>
      <c r="F110" s="59"/>
    </row>
    <row r="111" spans="1:8">
      <c r="A111">
        <v>1109</v>
      </c>
      <c r="F111" s="59"/>
    </row>
    <row r="112" spans="1:8">
      <c r="A112">
        <v>1110</v>
      </c>
      <c r="F112" s="59"/>
    </row>
    <row r="113" spans="1:8">
      <c r="A113">
        <v>1111</v>
      </c>
      <c r="F113" s="59"/>
    </row>
    <row r="114" spans="1:8">
      <c r="A114">
        <v>1112</v>
      </c>
      <c r="B114" t="s">
        <v>130</v>
      </c>
      <c r="C114" s="44">
        <v>101</v>
      </c>
      <c r="D114" t="s">
        <v>75</v>
      </c>
      <c r="F114" s="59">
        <v>23860</v>
      </c>
      <c r="G114" s="60" t="s">
        <v>273</v>
      </c>
      <c r="H114" s="60" t="s">
        <v>320</v>
      </c>
    </row>
    <row r="115" spans="1:8">
      <c r="A115">
        <v>1113</v>
      </c>
      <c r="F115" s="59"/>
    </row>
    <row r="116" spans="1:8">
      <c r="A116">
        <v>1114</v>
      </c>
      <c r="B116" t="s">
        <v>131</v>
      </c>
      <c r="C116" s="44">
        <v>112</v>
      </c>
      <c r="D116" t="s">
        <v>49</v>
      </c>
      <c r="F116" s="59">
        <v>20029</v>
      </c>
      <c r="G116" s="60" t="s">
        <v>273</v>
      </c>
      <c r="H116" s="60" t="s">
        <v>320</v>
      </c>
    </row>
    <row r="117" spans="1:8">
      <c r="A117">
        <v>1115</v>
      </c>
      <c r="F117" s="59"/>
    </row>
    <row r="118" spans="1:8">
      <c r="A118">
        <v>1116</v>
      </c>
      <c r="F118" s="59"/>
    </row>
    <row r="119" spans="1:8">
      <c r="A119">
        <v>1117</v>
      </c>
      <c r="F119" s="59"/>
    </row>
    <row r="120" spans="1:8">
      <c r="A120">
        <v>1118</v>
      </c>
      <c r="F120" s="59"/>
    </row>
    <row r="121" spans="1:8">
      <c r="A121">
        <v>1119</v>
      </c>
      <c r="F121" s="59"/>
    </row>
    <row r="122" spans="1:8">
      <c r="A122">
        <v>1120</v>
      </c>
      <c r="B122" t="s">
        <v>132</v>
      </c>
      <c r="C122" s="44">
        <v>101</v>
      </c>
      <c r="D122" t="s">
        <v>75</v>
      </c>
      <c r="F122" s="59">
        <v>12763</v>
      </c>
      <c r="G122" s="60" t="s">
        <v>273</v>
      </c>
      <c r="H122" s="60" t="s">
        <v>320</v>
      </c>
    </row>
    <row r="123" spans="1:8">
      <c r="A123">
        <v>1121</v>
      </c>
      <c r="B123" t="s">
        <v>133</v>
      </c>
      <c r="C123" s="44">
        <v>112</v>
      </c>
      <c r="D123" t="s">
        <v>49</v>
      </c>
      <c r="F123" s="59">
        <v>23454</v>
      </c>
      <c r="G123" s="60" t="s">
        <v>273</v>
      </c>
      <c r="H123" s="60" t="s">
        <v>320</v>
      </c>
    </row>
    <row r="124" spans="1:8">
      <c r="A124">
        <v>1122</v>
      </c>
      <c r="B124" t="s">
        <v>134</v>
      </c>
      <c r="C124" s="44">
        <v>106</v>
      </c>
      <c r="D124" t="s">
        <v>297</v>
      </c>
      <c r="F124" s="59">
        <v>18994</v>
      </c>
      <c r="G124" s="60" t="s">
        <v>276</v>
      </c>
      <c r="H124" s="60" t="s">
        <v>320</v>
      </c>
    </row>
    <row r="125" spans="1:8">
      <c r="A125">
        <v>1123</v>
      </c>
      <c r="B125" t="s">
        <v>135</v>
      </c>
      <c r="C125" s="44">
        <v>101</v>
      </c>
      <c r="D125" t="s">
        <v>75</v>
      </c>
      <c r="F125" s="59">
        <v>17088</v>
      </c>
      <c r="G125" s="60" t="s">
        <v>273</v>
      </c>
      <c r="H125" s="60" t="s">
        <v>320</v>
      </c>
    </row>
    <row r="126" spans="1:8">
      <c r="A126">
        <v>1124</v>
      </c>
      <c r="B126" t="s">
        <v>136</v>
      </c>
      <c r="C126" s="44">
        <v>101</v>
      </c>
      <c r="D126" t="s">
        <v>75</v>
      </c>
      <c r="F126" s="59">
        <v>17088</v>
      </c>
      <c r="G126" s="60" t="s">
        <v>273</v>
      </c>
      <c r="H126" s="60" t="s">
        <v>320</v>
      </c>
    </row>
    <row r="127" spans="1:8">
      <c r="A127">
        <v>1125</v>
      </c>
      <c r="B127" t="s">
        <v>137</v>
      </c>
      <c r="C127" s="44">
        <v>114</v>
      </c>
      <c r="D127" t="s">
        <v>299</v>
      </c>
      <c r="F127" s="59">
        <v>22364</v>
      </c>
      <c r="G127" s="60" t="s">
        <v>273</v>
      </c>
      <c r="H127" s="60" t="s">
        <v>320</v>
      </c>
    </row>
    <row r="128" spans="1:8">
      <c r="A128">
        <v>1126</v>
      </c>
      <c r="B128" t="s">
        <v>138</v>
      </c>
      <c r="C128" s="44">
        <v>101</v>
      </c>
      <c r="D128" t="s">
        <v>75</v>
      </c>
      <c r="F128" s="59">
        <v>25382</v>
      </c>
      <c r="G128" s="60" t="s">
        <v>273</v>
      </c>
      <c r="H128" s="60" t="s">
        <v>320</v>
      </c>
    </row>
    <row r="129" spans="1:8">
      <c r="A129">
        <v>1127</v>
      </c>
      <c r="F129" s="59"/>
    </row>
    <row r="130" spans="1:8">
      <c r="A130">
        <v>1128</v>
      </c>
      <c r="F130" s="59"/>
    </row>
    <row r="131" spans="1:8">
      <c r="A131">
        <v>1129</v>
      </c>
      <c r="B131" t="s">
        <v>139</v>
      </c>
      <c r="C131" s="44">
        <v>109</v>
      </c>
      <c r="D131" t="s">
        <v>232</v>
      </c>
      <c r="F131" s="59">
        <v>25302</v>
      </c>
      <c r="G131" s="60" t="s">
        <v>273</v>
      </c>
      <c r="H131" s="60" t="s">
        <v>320</v>
      </c>
    </row>
    <row r="132" spans="1:8">
      <c r="A132">
        <v>1130</v>
      </c>
      <c r="F132" s="59"/>
    </row>
    <row r="133" spans="1:8">
      <c r="A133">
        <v>1131</v>
      </c>
      <c r="F133" s="59"/>
    </row>
    <row r="134" spans="1:8">
      <c r="A134">
        <v>1132</v>
      </c>
      <c r="F134" s="59"/>
    </row>
    <row r="135" spans="1:8">
      <c r="A135">
        <v>1133</v>
      </c>
      <c r="F135" s="59"/>
    </row>
    <row r="136" spans="1:8">
      <c r="A136">
        <v>1134</v>
      </c>
      <c r="F136" s="59"/>
    </row>
    <row r="137" spans="1:8">
      <c r="A137">
        <v>1135</v>
      </c>
      <c r="B137" t="s">
        <v>304</v>
      </c>
      <c r="C137" s="44">
        <v>104</v>
      </c>
      <c r="D137" t="s">
        <v>302</v>
      </c>
      <c r="F137" s="59">
        <v>16695</v>
      </c>
      <c r="G137" s="60" t="s">
        <v>277</v>
      </c>
      <c r="H137" s="60" t="s">
        <v>320</v>
      </c>
    </row>
    <row r="138" spans="1:8">
      <c r="A138">
        <v>1136</v>
      </c>
      <c r="B138" t="s">
        <v>305</v>
      </c>
      <c r="C138" s="44">
        <v>109</v>
      </c>
      <c r="D138" t="s">
        <v>232</v>
      </c>
      <c r="F138" s="59">
        <v>14032</v>
      </c>
      <c r="G138" s="60" t="s">
        <v>273</v>
      </c>
      <c r="H138" s="60" t="s">
        <v>320</v>
      </c>
    </row>
    <row r="139" spans="1:8">
      <c r="A139">
        <v>1137</v>
      </c>
      <c r="B139" t="s">
        <v>140</v>
      </c>
      <c r="C139" s="44">
        <v>109</v>
      </c>
      <c r="D139" t="s">
        <v>232</v>
      </c>
      <c r="F139" s="59">
        <v>11857</v>
      </c>
      <c r="G139" s="60" t="s">
        <v>273</v>
      </c>
      <c r="H139" s="60" t="s">
        <v>320</v>
      </c>
    </row>
    <row r="140" spans="1:8">
      <c r="A140">
        <v>1138</v>
      </c>
      <c r="F140" s="59"/>
    </row>
    <row r="141" spans="1:8">
      <c r="A141">
        <v>1139</v>
      </c>
      <c r="B141" t="s">
        <v>141</v>
      </c>
      <c r="C141" s="44">
        <v>112</v>
      </c>
      <c r="D141" t="s">
        <v>49</v>
      </c>
      <c r="F141" s="59">
        <v>16856</v>
      </c>
      <c r="G141" s="60" t="s">
        <v>273</v>
      </c>
      <c r="H141" s="60" t="s">
        <v>320</v>
      </c>
    </row>
    <row r="142" spans="1:8">
      <c r="A142">
        <v>1140</v>
      </c>
      <c r="F142" s="59"/>
    </row>
    <row r="143" spans="1:8">
      <c r="A143">
        <v>1141</v>
      </c>
      <c r="F143" s="59"/>
    </row>
    <row r="144" spans="1:8">
      <c r="A144">
        <v>1142</v>
      </c>
      <c r="F144" s="59"/>
    </row>
    <row r="145" spans="1:8">
      <c r="A145">
        <v>1143</v>
      </c>
      <c r="F145" s="59"/>
    </row>
    <row r="146" spans="1:8">
      <c r="A146">
        <v>1144</v>
      </c>
      <c r="F146" s="59"/>
    </row>
    <row r="147" spans="1:8">
      <c r="A147">
        <v>1145</v>
      </c>
      <c r="F147" s="59"/>
    </row>
    <row r="148" spans="1:8">
      <c r="A148">
        <v>1146</v>
      </c>
      <c r="F148" s="59"/>
    </row>
    <row r="149" spans="1:8">
      <c r="A149">
        <v>1147</v>
      </c>
      <c r="F149" s="59"/>
    </row>
    <row r="150" spans="1:8">
      <c r="A150">
        <v>1148</v>
      </c>
      <c r="F150" s="59"/>
    </row>
    <row r="151" spans="1:8">
      <c r="A151">
        <v>1149</v>
      </c>
      <c r="F151" s="59"/>
    </row>
    <row r="152" spans="1:8">
      <c r="A152">
        <v>1150</v>
      </c>
      <c r="F152" s="59"/>
    </row>
    <row r="153" spans="1:8">
      <c r="A153">
        <v>1151</v>
      </c>
      <c r="B153" t="s">
        <v>142</v>
      </c>
      <c r="C153" s="44">
        <v>112</v>
      </c>
      <c r="D153" t="s">
        <v>49</v>
      </c>
      <c r="F153" s="59">
        <v>34034</v>
      </c>
      <c r="G153" s="60" t="s">
        <v>273</v>
      </c>
      <c r="H153" s="60" t="s">
        <v>320</v>
      </c>
    </row>
    <row r="154" spans="1:8">
      <c r="A154">
        <v>1152</v>
      </c>
      <c r="B154" t="s">
        <v>256</v>
      </c>
      <c r="C154" s="44">
        <v>109</v>
      </c>
      <c r="D154" t="s">
        <v>232</v>
      </c>
      <c r="F154" s="59">
        <v>24598</v>
      </c>
      <c r="G154" s="60" t="s">
        <v>273</v>
      </c>
      <c r="H154" s="60" t="s">
        <v>320</v>
      </c>
    </row>
    <row r="155" spans="1:8">
      <c r="A155">
        <v>1153</v>
      </c>
      <c r="F155" s="59"/>
    </row>
    <row r="156" spans="1:8">
      <c r="A156">
        <v>1154</v>
      </c>
      <c r="B156" t="s">
        <v>143</v>
      </c>
      <c r="C156" s="44">
        <v>112</v>
      </c>
      <c r="D156" t="s">
        <v>49</v>
      </c>
      <c r="F156" s="59">
        <v>22171</v>
      </c>
      <c r="G156" s="60" t="s">
        <v>273</v>
      </c>
      <c r="H156" s="60" t="s">
        <v>320</v>
      </c>
    </row>
    <row r="157" spans="1:8">
      <c r="A157">
        <v>1155</v>
      </c>
      <c r="F157" s="59"/>
    </row>
    <row r="158" spans="1:8">
      <c r="A158">
        <v>1156</v>
      </c>
      <c r="B158" t="s">
        <v>144</v>
      </c>
      <c r="C158" s="44">
        <v>104</v>
      </c>
      <c r="D158" t="s">
        <v>302</v>
      </c>
      <c r="F158" s="59">
        <v>21427</v>
      </c>
      <c r="G158" s="60" t="s">
        <v>273</v>
      </c>
      <c r="H158" s="60" t="s">
        <v>320</v>
      </c>
    </row>
    <row r="159" spans="1:8">
      <c r="A159">
        <v>1157</v>
      </c>
      <c r="F159" s="59"/>
    </row>
    <row r="160" spans="1:8">
      <c r="A160">
        <v>1158</v>
      </c>
      <c r="B160" t="s">
        <v>145</v>
      </c>
      <c r="C160" s="44">
        <v>102</v>
      </c>
      <c r="D160" t="s">
        <v>298</v>
      </c>
      <c r="F160" s="59">
        <v>17085</v>
      </c>
      <c r="G160" s="60" t="s">
        <v>273</v>
      </c>
      <c r="H160" s="60" t="s">
        <v>320</v>
      </c>
    </row>
    <row r="161" spans="1:8">
      <c r="A161">
        <v>1159</v>
      </c>
      <c r="F161" s="59"/>
    </row>
    <row r="162" spans="1:8">
      <c r="A162">
        <v>1160</v>
      </c>
      <c r="B162" t="s">
        <v>146</v>
      </c>
      <c r="C162" s="44">
        <v>104</v>
      </c>
      <c r="D162" t="s">
        <v>302</v>
      </c>
      <c r="F162" s="59">
        <v>13071</v>
      </c>
      <c r="G162" s="60" t="s">
        <v>273</v>
      </c>
      <c r="H162" s="60" t="s">
        <v>320</v>
      </c>
    </row>
    <row r="163" spans="1:8">
      <c r="A163">
        <v>1161</v>
      </c>
      <c r="F163" s="59"/>
    </row>
    <row r="164" spans="1:8">
      <c r="A164">
        <v>1162</v>
      </c>
      <c r="F164" s="59"/>
    </row>
    <row r="165" spans="1:8">
      <c r="A165">
        <v>1163</v>
      </c>
      <c r="F165" s="59"/>
    </row>
    <row r="166" spans="1:8">
      <c r="A166">
        <v>1164</v>
      </c>
      <c r="F166" s="59"/>
    </row>
    <row r="167" spans="1:8">
      <c r="A167">
        <v>1165</v>
      </c>
      <c r="B167" t="s">
        <v>147</v>
      </c>
      <c r="C167" s="44">
        <v>102</v>
      </c>
      <c r="D167" t="s">
        <v>298</v>
      </c>
      <c r="F167" s="59">
        <v>13807</v>
      </c>
      <c r="G167" s="60" t="s">
        <v>273</v>
      </c>
      <c r="H167" s="60" t="s">
        <v>320</v>
      </c>
    </row>
    <row r="168" spans="1:8">
      <c r="A168">
        <v>1166</v>
      </c>
      <c r="B168" t="s">
        <v>148</v>
      </c>
      <c r="C168" s="44">
        <v>104</v>
      </c>
      <c r="D168" t="s">
        <v>302</v>
      </c>
      <c r="F168" s="59">
        <v>19129</v>
      </c>
      <c r="G168" s="60" t="s">
        <v>273</v>
      </c>
      <c r="H168" s="60" t="s">
        <v>320</v>
      </c>
    </row>
    <row r="169" spans="1:8">
      <c r="A169">
        <v>1167</v>
      </c>
      <c r="B169" t="s">
        <v>257</v>
      </c>
      <c r="C169" s="44">
        <v>114</v>
      </c>
      <c r="D169" t="s">
        <v>299</v>
      </c>
      <c r="F169" s="59">
        <v>24095</v>
      </c>
      <c r="G169" s="60" t="s">
        <v>273</v>
      </c>
      <c r="H169" s="60" t="s">
        <v>320</v>
      </c>
    </row>
    <row r="170" spans="1:8">
      <c r="A170">
        <v>1168</v>
      </c>
      <c r="B170" t="s">
        <v>258</v>
      </c>
      <c r="C170" s="44">
        <v>114</v>
      </c>
      <c r="D170" t="s">
        <v>299</v>
      </c>
      <c r="F170" s="59">
        <v>34704</v>
      </c>
      <c r="G170" s="60" t="s">
        <v>273</v>
      </c>
      <c r="H170" s="60" t="s">
        <v>320</v>
      </c>
    </row>
    <row r="171" spans="1:8">
      <c r="A171">
        <v>1169</v>
      </c>
      <c r="F171" s="59"/>
    </row>
    <row r="172" spans="1:8">
      <c r="A172">
        <v>1170</v>
      </c>
      <c r="B172" t="s">
        <v>149</v>
      </c>
      <c r="C172" s="44">
        <v>104</v>
      </c>
      <c r="D172" t="s">
        <v>302</v>
      </c>
      <c r="F172" s="59">
        <v>16321</v>
      </c>
      <c r="G172" s="60" t="s">
        <v>273</v>
      </c>
      <c r="H172" s="60" t="s">
        <v>320</v>
      </c>
    </row>
    <row r="173" spans="1:8">
      <c r="A173">
        <v>1171</v>
      </c>
      <c r="F173" s="59"/>
    </row>
    <row r="174" spans="1:8">
      <c r="A174">
        <v>1172</v>
      </c>
      <c r="F174" s="59"/>
    </row>
    <row r="175" spans="1:8">
      <c r="A175">
        <v>1173</v>
      </c>
      <c r="F175" s="59"/>
    </row>
    <row r="176" spans="1:8">
      <c r="A176">
        <v>1174</v>
      </c>
      <c r="B176" t="s">
        <v>150</v>
      </c>
      <c r="C176" s="44">
        <v>102</v>
      </c>
      <c r="D176" t="s">
        <v>298</v>
      </c>
      <c r="F176" s="59">
        <v>14840</v>
      </c>
      <c r="G176" s="60" t="s">
        <v>273</v>
      </c>
      <c r="H176" s="60" t="s">
        <v>320</v>
      </c>
    </row>
    <row r="177" spans="1:8">
      <c r="A177">
        <v>1175</v>
      </c>
      <c r="B177" t="s">
        <v>151</v>
      </c>
      <c r="C177" s="44">
        <v>102</v>
      </c>
      <c r="D177" t="s">
        <v>298</v>
      </c>
      <c r="F177" s="59">
        <v>19085</v>
      </c>
      <c r="G177" s="60" t="s">
        <v>277</v>
      </c>
      <c r="H177" s="60" t="s">
        <v>320</v>
      </c>
    </row>
    <row r="178" spans="1:8">
      <c r="A178">
        <v>1176</v>
      </c>
      <c r="B178" t="s">
        <v>152</v>
      </c>
      <c r="C178" s="44">
        <v>102</v>
      </c>
      <c r="D178" t="s">
        <v>298</v>
      </c>
      <c r="F178" s="59">
        <v>20489</v>
      </c>
      <c r="G178" s="60" t="s">
        <v>273</v>
      </c>
      <c r="H178" s="60" t="s">
        <v>320</v>
      </c>
    </row>
    <row r="179" spans="1:8">
      <c r="A179">
        <v>1177</v>
      </c>
      <c r="F179" s="59"/>
    </row>
    <row r="180" spans="1:8">
      <c r="A180">
        <v>1178</v>
      </c>
      <c r="F180" s="59"/>
    </row>
    <row r="181" spans="1:8">
      <c r="A181">
        <v>1179</v>
      </c>
      <c r="F181" s="59"/>
    </row>
    <row r="182" spans="1:8">
      <c r="A182">
        <v>1180</v>
      </c>
      <c r="B182" t="s">
        <v>153</v>
      </c>
      <c r="C182" s="44">
        <v>107</v>
      </c>
      <c r="D182" t="s">
        <v>301</v>
      </c>
      <c r="F182" s="59">
        <v>23863</v>
      </c>
      <c r="G182" s="60" t="s">
        <v>275</v>
      </c>
      <c r="H182" s="60" t="s">
        <v>320</v>
      </c>
    </row>
    <row r="183" spans="1:8">
      <c r="A183">
        <v>1181</v>
      </c>
      <c r="B183" t="s">
        <v>154</v>
      </c>
      <c r="C183" s="44">
        <v>104</v>
      </c>
      <c r="D183" t="s">
        <v>302</v>
      </c>
      <c r="F183" s="59">
        <v>29780</v>
      </c>
      <c r="G183" s="60" t="s">
        <v>273</v>
      </c>
      <c r="H183" s="60" t="s">
        <v>320</v>
      </c>
    </row>
    <row r="184" spans="1:8">
      <c r="A184">
        <v>1182</v>
      </c>
      <c r="F184" s="59"/>
    </row>
    <row r="185" spans="1:8">
      <c r="A185">
        <v>1183</v>
      </c>
      <c r="F185" s="59"/>
    </row>
    <row r="186" spans="1:8">
      <c r="A186">
        <v>1184</v>
      </c>
      <c r="F186" s="59"/>
    </row>
    <row r="187" spans="1:8">
      <c r="A187">
        <v>1185</v>
      </c>
      <c r="B187" t="s">
        <v>155</v>
      </c>
      <c r="C187" s="44">
        <v>104</v>
      </c>
      <c r="D187" t="s">
        <v>302</v>
      </c>
      <c r="F187" s="59">
        <v>20329</v>
      </c>
      <c r="G187" s="60" t="s">
        <v>273</v>
      </c>
      <c r="H187" s="60" t="s">
        <v>320</v>
      </c>
    </row>
    <row r="188" spans="1:8">
      <c r="A188">
        <v>1186</v>
      </c>
      <c r="F188" s="59"/>
    </row>
    <row r="189" spans="1:8">
      <c r="A189">
        <v>1187</v>
      </c>
      <c r="F189" s="59"/>
    </row>
    <row r="190" spans="1:8">
      <c r="A190">
        <v>1188</v>
      </c>
      <c r="B190" t="s">
        <v>156</v>
      </c>
      <c r="C190" s="44">
        <v>104</v>
      </c>
      <c r="D190" t="s">
        <v>302</v>
      </c>
      <c r="F190" s="59">
        <v>19797</v>
      </c>
      <c r="G190" s="60" t="s">
        <v>273</v>
      </c>
      <c r="H190" s="60" t="s">
        <v>320</v>
      </c>
    </row>
    <row r="191" spans="1:8">
      <c r="A191">
        <v>1189</v>
      </c>
      <c r="B191" t="s">
        <v>157</v>
      </c>
      <c r="C191" s="44">
        <v>102</v>
      </c>
      <c r="D191" t="s">
        <v>298</v>
      </c>
      <c r="F191" s="59">
        <v>19877</v>
      </c>
      <c r="G191" s="60" t="s">
        <v>273</v>
      </c>
      <c r="H191" s="60" t="s">
        <v>320</v>
      </c>
    </row>
    <row r="192" spans="1:8">
      <c r="A192">
        <v>1190</v>
      </c>
      <c r="B192" t="s">
        <v>158</v>
      </c>
      <c r="C192" s="44">
        <v>102</v>
      </c>
      <c r="D192" t="s">
        <v>298</v>
      </c>
      <c r="F192" s="59">
        <v>20949</v>
      </c>
      <c r="G192" s="60" t="s">
        <v>273</v>
      </c>
      <c r="H192" s="60" t="s">
        <v>320</v>
      </c>
    </row>
    <row r="193" spans="1:8">
      <c r="A193">
        <v>1191</v>
      </c>
      <c r="F193" s="59"/>
    </row>
    <row r="194" spans="1:8">
      <c r="A194">
        <v>1192</v>
      </c>
      <c r="F194" s="59"/>
    </row>
    <row r="195" spans="1:8">
      <c r="A195">
        <v>1193</v>
      </c>
      <c r="F195" s="59"/>
    </row>
    <row r="196" spans="1:8">
      <c r="A196">
        <v>1194</v>
      </c>
      <c r="F196" s="59"/>
    </row>
    <row r="197" spans="1:8">
      <c r="A197">
        <v>1195</v>
      </c>
      <c r="F197" s="59"/>
    </row>
    <row r="198" spans="1:8">
      <c r="A198">
        <v>1196</v>
      </c>
      <c r="F198" s="59"/>
    </row>
    <row r="199" spans="1:8">
      <c r="A199">
        <v>1197</v>
      </c>
      <c r="B199" t="s">
        <v>159</v>
      </c>
      <c r="C199" s="44">
        <v>107</v>
      </c>
      <c r="D199" t="s">
        <v>301</v>
      </c>
      <c r="F199" s="59">
        <v>24014</v>
      </c>
      <c r="G199" s="60" t="s">
        <v>273</v>
      </c>
      <c r="H199" s="60" t="s">
        <v>320</v>
      </c>
    </row>
    <row r="200" spans="1:8">
      <c r="A200">
        <v>1198</v>
      </c>
      <c r="F200" s="59"/>
    </row>
    <row r="201" spans="1:8">
      <c r="A201">
        <v>1199</v>
      </c>
      <c r="F201" s="59"/>
    </row>
    <row r="202" spans="1:8">
      <c r="A202">
        <v>1200</v>
      </c>
      <c r="F202" s="59"/>
    </row>
    <row r="203" spans="1:8">
      <c r="A203">
        <v>1201</v>
      </c>
      <c r="F203" s="59"/>
    </row>
    <row r="204" spans="1:8">
      <c r="A204">
        <v>1202</v>
      </c>
      <c r="F204" s="59"/>
    </row>
    <row r="205" spans="1:8">
      <c r="A205">
        <v>1203</v>
      </c>
      <c r="F205" s="59"/>
    </row>
    <row r="206" spans="1:8">
      <c r="A206">
        <v>1204</v>
      </c>
      <c r="B206" t="s">
        <v>160</v>
      </c>
      <c r="C206" s="44">
        <v>107</v>
      </c>
      <c r="D206" t="s">
        <v>301</v>
      </c>
      <c r="F206" s="59">
        <v>18377</v>
      </c>
      <c r="G206" s="60" t="s">
        <v>273</v>
      </c>
      <c r="H206" s="60" t="s">
        <v>320</v>
      </c>
    </row>
    <row r="207" spans="1:8">
      <c r="A207">
        <v>1205</v>
      </c>
      <c r="F207" s="59"/>
    </row>
    <row r="208" spans="1:8">
      <c r="A208">
        <v>1206</v>
      </c>
      <c r="B208" t="s">
        <v>161</v>
      </c>
      <c r="C208" s="44">
        <v>112</v>
      </c>
      <c r="D208" t="s">
        <v>49</v>
      </c>
      <c r="F208" s="59">
        <v>15255</v>
      </c>
      <c r="G208" s="60" t="s">
        <v>273</v>
      </c>
      <c r="H208" s="60" t="s">
        <v>320</v>
      </c>
    </row>
    <row r="209" spans="1:8">
      <c r="A209">
        <v>1207</v>
      </c>
      <c r="B209" t="s">
        <v>162</v>
      </c>
      <c r="C209" s="44">
        <v>106</v>
      </c>
      <c r="D209" t="s">
        <v>297</v>
      </c>
      <c r="F209" s="59">
        <v>27699</v>
      </c>
      <c r="G209" s="60" t="s">
        <v>273</v>
      </c>
      <c r="H209" s="60" t="s">
        <v>320</v>
      </c>
    </row>
    <row r="210" spans="1:8">
      <c r="A210">
        <v>1208</v>
      </c>
      <c r="B210" t="s">
        <v>163</v>
      </c>
      <c r="C210" s="44">
        <v>107</v>
      </c>
      <c r="D210" t="s">
        <v>301</v>
      </c>
      <c r="F210" s="59">
        <v>21806</v>
      </c>
      <c r="G210" s="60" t="s">
        <v>275</v>
      </c>
      <c r="H210" s="60" t="s">
        <v>320</v>
      </c>
    </row>
    <row r="211" spans="1:8">
      <c r="A211">
        <v>1209</v>
      </c>
      <c r="F211" s="59"/>
    </row>
    <row r="212" spans="1:8">
      <c r="A212">
        <v>1210</v>
      </c>
      <c r="F212" s="59"/>
    </row>
    <row r="213" spans="1:8">
      <c r="A213">
        <v>1211</v>
      </c>
      <c r="F213" s="59"/>
    </row>
    <row r="214" spans="1:8">
      <c r="A214">
        <v>1212</v>
      </c>
      <c r="F214" s="59"/>
    </row>
    <row r="215" spans="1:8">
      <c r="A215">
        <v>1213</v>
      </c>
      <c r="B215" t="s">
        <v>164</v>
      </c>
      <c r="C215" s="44">
        <v>104</v>
      </c>
      <c r="D215" t="s">
        <v>302</v>
      </c>
      <c r="F215" s="59">
        <v>18745</v>
      </c>
      <c r="G215" s="60" t="s">
        <v>273</v>
      </c>
      <c r="H215" s="60" t="s">
        <v>320</v>
      </c>
    </row>
    <row r="216" spans="1:8">
      <c r="A216">
        <v>1214</v>
      </c>
      <c r="B216" t="s">
        <v>165</v>
      </c>
      <c r="C216" s="44">
        <v>104</v>
      </c>
      <c r="D216" t="s">
        <v>302</v>
      </c>
      <c r="F216" s="59">
        <v>18304</v>
      </c>
      <c r="G216" s="60" t="s">
        <v>273</v>
      </c>
      <c r="H216" s="60" t="s">
        <v>320</v>
      </c>
    </row>
    <row r="217" spans="1:8">
      <c r="A217">
        <v>1215</v>
      </c>
      <c r="F217" s="59"/>
    </row>
    <row r="218" spans="1:8">
      <c r="A218">
        <v>1216</v>
      </c>
      <c r="F218" s="59"/>
    </row>
    <row r="219" spans="1:8">
      <c r="A219">
        <v>1217</v>
      </c>
      <c r="B219" t="s">
        <v>166</v>
      </c>
      <c r="C219" s="44">
        <v>114</v>
      </c>
      <c r="D219" t="s">
        <v>299</v>
      </c>
      <c r="F219" s="59">
        <v>25937</v>
      </c>
      <c r="G219" s="60" t="s">
        <v>273</v>
      </c>
      <c r="H219" s="60" t="s">
        <v>320</v>
      </c>
    </row>
    <row r="220" spans="1:8">
      <c r="A220">
        <v>1218</v>
      </c>
      <c r="F220" s="59"/>
    </row>
    <row r="221" spans="1:8">
      <c r="A221">
        <v>1219</v>
      </c>
      <c r="F221" s="59"/>
    </row>
    <row r="222" spans="1:8">
      <c r="A222">
        <v>1220</v>
      </c>
      <c r="F222" s="59"/>
    </row>
    <row r="223" spans="1:8">
      <c r="A223">
        <v>1221</v>
      </c>
      <c r="F223" s="59"/>
    </row>
    <row r="224" spans="1:8">
      <c r="A224">
        <v>1222</v>
      </c>
      <c r="F224" s="59"/>
    </row>
    <row r="225" spans="1:8">
      <c r="A225">
        <v>1223</v>
      </c>
      <c r="B225" t="s">
        <v>167</v>
      </c>
      <c r="C225" s="44">
        <v>104</v>
      </c>
      <c r="D225" t="s">
        <v>302</v>
      </c>
      <c r="F225" s="59">
        <v>19501</v>
      </c>
      <c r="G225" s="60" t="s">
        <v>278</v>
      </c>
      <c r="H225" s="60" t="s">
        <v>320</v>
      </c>
    </row>
    <row r="226" spans="1:8">
      <c r="A226">
        <v>1224</v>
      </c>
      <c r="B226" t="s">
        <v>306</v>
      </c>
      <c r="C226" s="44">
        <v>101</v>
      </c>
      <c r="D226" t="s">
        <v>75</v>
      </c>
      <c r="F226" s="59">
        <v>33721</v>
      </c>
      <c r="G226" s="60" t="s">
        <v>273</v>
      </c>
      <c r="H226" s="60" t="s">
        <v>320</v>
      </c>
    </row>
    <row r="227" spans="1:8">
      <c r="A227">
        <v>1225</v>
      </c>
      <c r="F227" s="59"/>
    </row>
    <row r="228" spans="1:8">
      <c r="A228">
        <v>1226</v>
      </c>
      <c r="B228" t="s">
        <v>168</v>
      </c>
      <c r="C228" s="44">
        <v>101</v>
      </c>
      <c r="D228" t="s">
        <v>75</v>
      </c>
      <c r="F228" s="59">
        <v>33343</v>
      </c>
      <c r="G228" s="60" t="s">
        <v>273</v>
      </c>
      <c r="H228" s="60" t="s">
        <v>320</v>
      </c>
    </row>
    <row r="229" spans="1:8">
      <c r="A229">
        <v>1227</v>
      </c>
      <c r="B229" t="s">
        <v>169</v>
      </c>
      <c r="C229" s="44">
        <v>101</v>
      </c>
      <c r="D229" t="s">
        <v>75</v>
      </c>
      <c r="F229" s="59">
        <v>34711</v>
      </c>
      <c r="G229" s="60" t="s">
        <v>273</v>
      </c>
      <c r="H229" s="60" t="s">
        <v>320</v>
      </c>
    </row>
    <row r="230" spans="1:8">
      <c r="A230">
        <v>1228</v>
      </c>
      <c r="B230" t="s">
        <v>170</v>
      </c>
      <c r="C230" s="44">
        <v>102</v>
      </c>
      <c r="D230" t="s">
        <v>298</v>
      </c>
      <c r="F230" s="59">
        <v>19324</v>
      </c>
      <c r="G230" s="60" t="s">
        <v>273</v>
      </c>
      <c r="H230" s="60" t="s">
        <v>320</v>
      </c>
    </row>
    <row r="231" spans="1:8">
      <c r="A231">
        <v>1229</v>
      </c>
      <c r="F231" s="59"/>
    </row>
    <row r="232" spans="1:8">
      <c r="A232">
        <v>1230</v>
      </c>
      <c r="B232" t="s">
        <v>307</v>
      </c>
      <c r="C232" s="44">
        <v>106</v>
      </c>
      <c r="D232" t="s">
        <v>297</v>
      </c>
      <c r="F232" s="59">
        <v>20291</v>
      </c>
      <c r="G232" s="60" t="s">
        <v>273</v>
      </c>
      <c r="H232" s="60" t="s">
        <v>320</v>
      </c>
    </row>
    <row r="233" spans="1:8">
      <c r="A233">
        <v>1231</v>
      </c>
      <c r="B233" t="s">
        <v>171</v>
      </c>
      <c r="C233" s="44">
        <v>101</v>
      </c>
      <c r="D233" t="s">
        <v>75</v>
      </c>
      <c r="F233" s="59">
        <v>23925</v>
      </c>
      <c r="G233" s="60" t="s">
        <v>273</v>
      </c>
      <c r="H233" s="60" t="s">
        <v>320</v>
      </c>
    </row>
    <row r="234" spans="1:8">
      <c r="A234">
        <v>1232</v>
      </c>
      <c r="F234" s="59"/>
    </row>
    <row r="235" spans="1:8">
      <c r="A235">
        <v>1233</v>
      </c>
      <c r="B235" t="s">
        <v>172</v>
      </c>
      <c r="C235" s="44">
        <v>114</v>
      </c>
      <c r="D235" t="s">
        <v>299</v>
      </c>
      <c r="F235" s="59">
        <v>30747</v>
      </c>
      <c r="G235" s="60" t="s">
        <v>273</v>
      </c>
      <c r="H235" s="60" t="s">
        <v>320</v>
      </c>
    </row>
    <row r="236" spans="1:8">
      <c r="A236">
        <v>1234</v>
      </c>
      <c r="F236" s="59"/>
    </row>
    <row r="237" spans="1:8">
      <c r="A237">
        <v>1235</v>
      </c>
      <c r="F237" s="59"/>
    </row>
    <row r="238" spans="1:8">
      <c r="A238">
        <v>1236</v>
      </c>
      <c r="F238" s="59"/>
    </row>
    <row r="239" spans="1:8">
      <c r="A239">
        <v>1237</v>
      </c>
      <c r="F239" s="59"/>
    </row>
    <row r="240" spans="1:8">
      <c r="A240">
        <v>1238</v>
      </c>
      <c r="F240" s="59"/>
    </row>
    <row r="241" spans="1:8">
      <c r="A241">
        <v>1239</v>
      </c>
      <c r="B241" t="s">
        <v>173</v>
      </c>
      <c r="C241" s="44">
        <v>114</v>
      </c>
      <c r="D241" t="s">
        <v>299</v>
      </c>
      <c r="F241" s="59">
        <v>17319</v>
      </c>
      <c r="G241" s="60" t="s">
        <v>273</v>
      </c>
      <c r="H241" s="60" t="s">
        <v>320</v>
      </c>
    </row>
    <row r="242" spans="1:8">
      <c r="A242">
        <v>1240</v>
      </c>
      <c r="F242" s="59"/>
    </row>
    <row r="243" spans="1:8">
      <c r="A243">
        <v>1241</v>
      </c>
      <c r="B243" t="s">
        <v>174</v>
      </c>
      <c r="C243" s="44">
        <v>114</v>
      </c>
      <c r="D243" t="s">
        <v>299</v>
      </c>
      <c r="F243" s="59">
        <v>22010</v>
      </c>
      <c r="G243" s="60" t="s">
        <v>273</v>
      </c>
      <c r="H243" s="60" t="s">
        <v>320</v>
      </c>
    </row>
    <row r="244" spans="1:8">
      <c r="A244">
        <v>1242</v>
      </c>
      <c r="F244" s="59"/>
    </row>
    <row r="245" spans="1:8">
      <c r="A245">
        <v>1243</v>
      </c>
      <c r="F245" s="59"/>
    </row>
    <row r="246" spans="1:8">
      <c r="A246">
        <v>1244</v>
      </c>
      <c r="F246" s="59"/>
    </row>
    <row r="247" spans="1:8">
      <c r="A247">
        <v>1245</v>
      </c>
      <c r="B247" t="s">
        <v>175</v>
      </c>
      <c r="C247" s="44">
        <v>114</v>
      </c>
      <c r="D247" t="s">
        <v>299</v>
      </c>
      <c r="F247" s="59">
        <v>25060</v>
      </c>
      <c r="G247" s="60" t="s">
        <v>273</v>
      </c>
      <c r="H247" s="60" t="s">
        <v>320</v>
      </c>
    </row>
    <row r="248" spans="1:8">
      <c r="A248">
        <v>1246</v>
      </c>
      <c r="F248" s="59"/>
    </row>
    <row r="249" spans="1:8">
      <c r="A249">
        <v>1247</v>
      </c>
      <c r="B249" t="s">
        <v>176</v>
      </c>
      <c r="C249" s="44">
        <v>114</v>
      </c>
      <c r="D249" t="s">
        <v>299</v>
      </c>
      <c r="F249" s="59">
        <v>20426</v>
      </c>
      <c r="G249" s="60" t="s">
        <v>273</v>
      </c>
      <c r="H249" s="60" t="s">
        <v>320</v>
      </c>
    </row>
    <row r="250" spans="1:8">
      <c r="A250">
        <v>1248</v>
      </c>
      <c r="F250" s="59"/>
    </row>
    <row r="251" spans="1:8">
      <c r="A251">
        <v>1249</v>
      </c>
      <c r="F251" s="59"/>
    </row>
    <row r="252" spans="1:8">
      <c r="A252">
        <v>1250</v>
      </c>
      <c r="B252" t="s">
        <v>177</v>
      </c>
      <c r="C252" s="44">
        <v>112</v>
      </c>
      <c r="D252" t="s">
        <v>49</v>
      </c>
      <c r="F252" s="59">
        <v>24518</v>
      </c>
      <c r="G252" s="60" t="s">
        <v>273</v>
      </c>
      <c r="H252" s="60" t="s">
        <v>320</v>
      </c>
    </row>
    <row r="253" spans="1:8">
      <c r="A253">
        <v>1251</v>
      </c>
      <c r="F253" s="59"/>
    </row>
    <row r="254" spans="1:8">
      <c r="A254">
        <v>1252</v>
      </c>
      <c r="B254" t="s">
        <v>218</v>
      </c>
      <c r="C254" s="44">
        <v>104</v>
      </c>
      <c r="D254" t="s">
        <v>302</v>
      </c>
      <c r="F254" s="59">
        <v>17529</v>
      </c>
      <c r="G254" s="60" t="s">
        <v>273</v>
      </c>
      <c r="H254" s="60" t="s">
        <v>320</v>
      </c>
    </row>
    <row r="255" spans="1:8">
      <c r="A255">
        <v>1253</v>
      </c>
      <c r="B255" t="s">
        <v>308</v>
      </c>
      <c r="C255" s="44">
        <v>112</v>
      </c>
      <c r="D255" t="s">
        <v>49</v>
      </c>
      <c r="F255" s="59">
        <v>35341</v>
      </c>
      <c r="G255" s="60" t="s">
        <v>273</v>
      </c>
      <c r="H255" s="60" t="s">
        <v>320</v>
      </c>
    </row>
    <row r="256" spans="1:8">
      <c r="A256">
        <v>1254</v>
      </c>
      <c r="F256" s="59"/>
    </row>
    <row r="257" spans="1:8">
      <c r="A257">
        <v>1255</v>
      </c>
      <c r="F257" s="59"/>
    </row>
    <row r="258" spans="1:8">
      <c r="A258">
        <v>1256</v>
      </c>
      <c r="F258" s="59"/>
    </row>
    <row r="259" spans="1:8">
      <c r="A259">
        <v>1257</v>
      </c>
      <c r="B259" t="s">
        <v>219</v>
      </c>
      <c r="C259" s="44">
        <v>112</v>
      </c>
      <c r="D259" t="s">
        <v>49</v>
      </c>
      <c r="F259" s="59">
        <v>35730</v>
      </c>
      <c r="G259" s="60" t="s">
        <v>273</v>
      </c>
      <c r="H259" s="60" t="s">
        <v>320</v>
      </c>
    </row>
    <row r="260" spans="1:8">
      <c r="A260">
        <v>1258</v>
      </c>
      <c r="F260" s="59"/>
    </row>
    <row r="261" spans="1:8">
      <c r="A261">
        <v>1259</v>
      </c>
      <c r="B261" t="s">
        <v>220</v>
      </c>
      <c r="C261" s="44">
        <v>112</v>
      </c>
      <c r="D261" t="s">
        <v>49</v>
      </c>
      <c r="F261" s="59">
        <v>35658</v>
      </c>
      <c r="G261" s="60" t="s">
        <v>273</v>
      </c>
      <c r="H261" s="60" t="s">
        <v>320</v>
      </c>
    </row>
    <row r="262" spans="1:8">
      <c r="A262">
        <v>1260</v>
      </c>
      <c r="B262" t="s">
        <v>221</v>
      </c>
      <c r="C262" s="44">
        <v>112</v>
      </c>
      <c r="D262" t="s">
        <v>49</v>
      </c>
      <c r="F262" s="59">
        <v>35597</v>
      </c>
      <c r="G262" s="60" t="s">
        <v>273</v>
      </c>
      <c r="H262" s="60" t="s">
        <v>320</v>
      </c>
    </row>
    <row r="263" spans="1:8">
      <c r="A263">
        <v>1261</v>
      </c>
      <c r="F263" s="59"/>
    </row>
    <row r="264" spans="1:8">
      <c r="A264">
        <v>1262</v>
      </c>
      <c r="F264" s="59"/>
    </row>
    <row r="265" spans="1:8">
      <c r="A265">
        <v>1263</v>
      </c>
      <c r="B265" t="s">
        <v>226</v>
      </c>
      <c r="C265" s="44">
        <v>109</v>
      </c>
      <c r="D265" t="s">
        <v>232</v>
      </c>
      <c r="F265" s="59">
        <v>17840</v>
      </c>
      <c r="G265" s="60" t="s">
        <v>273</v>
      </c>
      <c r="H265" s="60" t="s">
        <v>320</v>
      </c>
    </row>
    <row r="266" spans="1:8">
      <c r="A266">
        <v>1264</v>
      </c>
      <c r="B266" t="s">
        <v>228</v>
      </c>
      <c r="C266" s="44">
        <v>106</v>
      </c>
      <c r="D266" t="s">
        <v>297</v>
      </c>
      <c r="F266" s="59">
        <v>33957</v>
      </c>
      <c r="G266" s="60" t="s">
        <v>273</v>
      </c>
      <c r="H266" s="60" t="s">
        <v>320</v>
      </c>
    </row>
    <row r="267" spans="1:8">
      <c r="A267">
        <v>1265</v>
      </c>
      <c r="F267" s="59"/>
    </row>
    <row r="268" spans="1:8">
      <c r="A268">
        <v>1266</v>
      </c>
      <c r="F268" s="59"/>
    </row>
    <row r="269" spans="1:8">
      <c r="A269">
        <v>1267</v>
      </c>
      <c r="B269" t="s">
        <v>227</v>
      </c>
      <c r="C269" s="44">
        <v>106</v>
      </c>
      <c r="D269" t="s">
        <v>297</v>
      </c>
      <c r="F269" s="59">
        <v>25201</v>
      </c>
      <c r="G269" s="60" t="s">
        <v>273</v>
      </c>
      <c r="H269" s="60" t="s">
        <v>320</v>
      </c>
    </row>
    <row r="270" spans="1:8">
      <c r="A270">
        <v>1268</v>
      </c>
      <c r="F270" s="59"/>
    </row>
    <row r="271" spans="1:8">
      <c r="A271">
        <v>1269</v>
      </c>
      <c r="B271" t="s">
        <v>229</v>
      </c>
      <c r="C271" s="44">
        <v>102</v>
      </c>
      <c r="D271" t="s">
        <v>298</v>
      </c>
      <c r="F271" s="59">
        <v>25297</v>
      </c>
      <c r="G271" s="60" t="s">
        <v>273</v>
      </c>
      <c r="H271" s="60" t="s">
        <v>320</v>
      </c>
    </row>
    <row r="272" spans="1:8">
      <c r="A272">
        <v>1270</v>
      </c>
      <c r="F272" s="59"/>
    </row>
    <row r="273" spans="1:8">
      <c r="A273">
        <v>1271</v>
      </c>
      <c r="B273" t="s">
        <v>309</v>
      </c>
      <c r="C273" s="44">
        <v>112</v>
      </c>
      <c r="D273" t="s">
        <v>49</v>
      </c>
      <c r="F273" s="59">
        <v>33191</v>
      </c>
      <c r="G273" s="60" t="s">
        <v>273</v>
      </c>
      <c r="H273" s="60" t="s">
        <v>320</v>
      </c>
    </row>
    <row r="274" spans="1:8">
      <c r="A274">
        <v>1272</v>
      </c>
      <c r="F274" s="59"/>
    </row>
    <row r="275" spans="1:8">
      <c r="A275">
        <v>1273</v>
      </c>
      <c r="F275" s="59"/>
    </row>
    <row r="276" spans="1:8">
      <c r="A276">
        <v>1274</v>
      </c>
      <c r="B276" t="s">
        <v>231</v>
      </c>
      <c r="C276" s="44">
        <v>104</v>
      </c>
      <c r="D276" t="s">
        <v>302</v>
      </c>
      <c r="F276" s="59">
        <v>32300</v>
      </c>
      <c r="G276" s="60" t="s">
        <v>273</v>
      </c>
      <c r="H276" s="60" t="s">
        <v>320</v>
      </c>
    </row>
    <row r="277" spans="1:8">
      <c r="A277">
        <v>1275</v>
      </c>
      <c r="F277" s="59"/>
    </row>
    <row r="278" spans="1:8">
      <c r="A278">
        <v>1276</v>
      </c>
      <c r="F278" s="59"/>
    </row>
    <row r="279" spans="1:8">
      <c r="A279">
        <v>1277</v>
      </c>
      <c r="F279" s="59"/>
    </row>
    <row r="280" spans="1:8">
      <c r="A280">
        <v>1278</v>
      </c>
      <c r="F280" s="59"/>
    </row>
    <row r="281" spans="1:8">
      <c r="A281">
        <v>1279</v>
      </c>
      <c r="F281" s="59"/>
    </row>
    <row r="282" spans="1:8">
      <c r="A282">
        <v>1280</v>
      </c>
      <c r="F282" s="59"/>
    </row>
    <row r="283" spans="1:8">
      <c r="A283">
        <v>1281</v>
      </c>
      <c r="F283" s="59"/>
    </row>
    <row r="284" spans="1:8">
      <c r="A284">
        <v>1282</v>
      </c>
      <c r="B284" t="s">
        <v>178</v>
      </c>
      <c r="C284" s="44">
        <v>109</v>
      </c>
      <c r="D284" t="s">
        <v>232</v>
      </c>
      <c r="F284" s="59">
        <v>27442</v>
      </c>
      <c r="G284" s="60" t="s">
        <v>273</v>
      </c>
      <c r="H284" s="60" t="s">
        <v>320</v>
      </c>
    </row>
    <row r="285" spans="1:8">
      <c r="A285">
        <v>1283</v>
      </c>
      <c r="B285" t="s">
        <v>179</v>
      </c>
      <c r="C285" s="44">
        <v>114</v>
      </c>
      <c r="D285" t="s">
        <v>299</v>
      </c>
      <c r="F285" s="59">
        <v>16478</v>
      </c>
      <c r="G285" s="60" t="s">
        <v>279</v>
      </c>
      <c r="H285" s="60" t="s">
        <v>320</v>
      </c>
    </row>
    <row r="286" spans="1:8">
      <c r="A286">
        <v>1284</v>
      </c>
      <c r="F286" s="59"/>
    </row>
    <row r="287" spans="1:8">
      <c r="A287">
        <v>1285</v>
      </c>
      <c r="F287" s="59"/>
    </row>
    <row r="288" spans="1:8">
      <c r="A288">
        <v>1286</v>
      </c>
      <c r="F288" s="59"/>
    </row>
    <row r="289" spans="1:8">
      <c r="A289">
        <v>1287</v>
      </c>
      <c r="F289" s="59"/>
    </row>
    <row r="290" spans="1:8">
      <c r="A290">
        <v>1288</v>
      </c>
      <c r="F290" s="59"/>
    </row>
    <row r="291" spans="1:8">
      <c r="A291">
        <v>1289</v>
      </c>
      <c r="B291" t="s">
        <v>180</v>
      </c>
      <c r="C291" s="44">
        <v>101</v>
      </c>
      <c r="D291" t="s">
        <v>75</v>
      </c>
      <c r="F291" s="59">
        <v>20956</v>
      </c>
      <c r="G291" s="60" t="s">
        <v>273</v>
      </c>
      <c r="H291" s="60" t="s">
        <v>320</v>
      </c>
    </row>
    <row r="292" spans="1:8">
      <c r="A292">
        <v>1290</v>
      </c>
      <c r="F292" s="59"/>
    </row>
    <row r="293" spans="1:8">
      <c r="A293">
        <v>1291</v>
      </c>
      <c r="F293" s="59"/>
    </row>
    <row r="294" spans="1:8">
      <c r="A294">
        <v>1292</v>
      </c>
      <c r="F294" s="59"/>
    </row>
    <row r="295" spans="1:8">
      <c r="A295">
        <v>1293</v>
      </c>
      <c r="F295" s="59"/>
    </row>
    <row r="296" spans="1:8">
      <c r="A296">
        <v>1294</v>
      </c>
      <c r="F296" s="59"/>
    </row>
    <row r="297" spans="1:8">
      <c r="A297">
        <v>1295</v>
      </c>
      <c r="F297" s="59"/>
    </row>
    <row r="298" spans="1:8">
      <c r="A298">
        <v>1296</v>
      </c>
      <c r="F298" s="59"/>
    </row>
    <row r="299" spans="1:8">
      <c r="A299">
        <v>1297</v>
      </c>
      <c r="F299" s="59"/>
    </row>
    <row r="300" spans="1:8">
      <c r="A300">
        <v>1298</v>
      </c>
      <c r="F300" s="59"/>
    </row>
    <row r="301" spans="1:8">
      <c r="A301">
        <v>1299</v>
      </c>
      <c r="F301" s="59"/>
    </row>
    <row r="302" spans="1:8">
      <c r="A302">
        <v>1300</v>
      </c>
      <c r="B302" t="s">
        <v>181</v>
      </c>
      <c r="C302" s="44">
        <v>102</v>
      </c>
      <c r="D302" t="s">
        <v>298</v>
      </c>
      <c r="F302" s="59">
        <v>25426</v>
      </c>
      <c r="G302" s="60" t="s">
        <v>273</v>
      </c>
      <c r="H302" s="60" t="s">
        <v>320</v>
      </c>
    </row>
    <row r="303" spans="1:8">
      <c r="A303">
        <v>1323</v>
      </c>
      <c r="B303" t="s">
        <v>182</v>
      </c>
      <c r="C303" s="44">
        <v>112</v>
      </c>
      <c r="D303" t="s">
        <v>49</v>
      </c>
      <c r="F303" s="59">
        <v>21948</v>
      </c>
      <c r="G303" s="60" t="s">
        <v>273</v>
      </c>
      <c r="H303" s="60" t="s">
        <v>320</v>
      </c>
    </row>
    <row r="304" spans="1:8">
      <c r="A304">
        <v>6000</v>
      </c>
      <c r="B304" t="s">
        <v>236</v>
      </c>
      <c r="C304" s="44">
        <v>112</v>
      </c>
      <c r="D304" t="s">
        <v>49</v>
      </c>
      <c r="F304" s="59">
        <v>31589</v>
      </c>
      <c r="G304" s="60" t="s">
        <v>275</v>
      </c>
      <c r="H304" s="60" t="s">
        <v>321</v>
      </c>
    </row>
    <row r="305" spans="1:8">
      <c r="A305">
        <v>6001</v>
      </c>
      <c r="B305" t="s">
        <v>310</v>
      </c>
      <c r="C305" s="44">
        <v>114</v>
      </c>
      <c r="D305" t="s">
        <v>299</v>
      </c>
      <c r="F305" s="59">
        <v>29232</v>
      </c>
      <c r="G305" s="60" t="s">
        <v>273</v>
      </c>
      <c r="H305" s="60" t="s">
        <v>321</v>
      </c>
    </row>
    <row r="306" spans="1:8">
      <c r="A306">
        <v>6002</v>
      </c>
      <c r="B306" t="s">
        <v>332</v>
      </c>
      <c r="C306" s="44">
        <v>112</v>
      </c>
      <c r="D306" t="s">
        <v>49</v>
      </c>
      <c r="F306" s="59">
        <v>38337</v>
      </c>
      <c r="G306" s="60" t="s">
        <v>273</v>
      </c>
      <c r="H306" s="60" t="s">
        <v>321</v>
      </c>
    </row>
    <row r="307" spans="1:8">
      <c r="A307">
        <v>6003</v>
      </c>
      <c r="B307" t="s">
        <v>183</v>
      </c>
      <c r="C307" s="44">
        <v>104</v>
      </c>
      <c r="D307" t="s">
        <v>302</v>
      </c>
      <c r="F307" s="59">
        <v>20397</v>
      </c>
      <c r="G307" s="60" t="s">
        <v>273</v>
      </c>
      <c r="H307" s="60" t="s">
        <v>321</v>
      </c>
    </row>
    <row r="308" spans="1:8">
      <c r="A308">
        <v>6004</v>
      </c>
      <c r="B308" t="s">
        <v>323</v>
      </c>
      <c r="C308" s="44">
        <v>106</v>
      </c>
      <c r="D308" t="s">
        <v>297</v>
      </c>
      <c r="F308" s="59">
        <v>21989</v>
      </c>
      <c r="G308" s="60" t="s">
        <v>273</v>
      </c>
      <c r="H308" s="60" t="s">
        <v>321</v>
      </c>
    </row>
    <row r="309" spans="1:8">
      <c r="A309">
        <v>6005</v>
      </c>
      <c r="B309" t="s">
        <v>184</v>
      </c>
      <c r="C309" s="44">
        <v>109</v>
      </c>
      <c r="D309" t="s">
        <v>232</v>
      </c>
      <c r="F309" s="59">
        <v>18911</v>
      </c>
      <c r="G309" s="60" t="s">
        <v>273</v>
      </c>
      <c r="H309" s="60" t="s">
        <v>321</v>
      </c>
    </row>
    <row r="310" spans="1:8">
      <c r="A310">
        <v>6006</v>
      </c>
      <c r="F310" s="59"/>
    </row>
    <row r="311" spans="1:8">
      <c r="A311">
        <v>6007</v>
      </c>
      <c r="B311" t="s">
        <v>237</v>
      </c>
      <c r="C311" s="44">
        <v>112</v>
      </c>
      <c r="D311" t="s">
        <v>49</v>
      </c>
      <c r="F311" s="59">
        <v>34393</v>
      </c>
      <c r="G311" s="60" t="s">
        <v>273</v>
      </c>
      <c r="H311" s="60" t="s">
        <v>321</v>
      </c>
    </row>
    <row r="312" spans="1:8">
      <c r="A312">
        <v>6008</v>
      </c>
      <c r="B312" t="s">
        <v>185</v>
      </c>
      <c r="C312" s="44">
        <v>102</v>
      </c>
      <c r="D312" t="s">
        <v>298</v>
      </c>
      <c r="F312" s="59">
        <v>22697</v>
      </c>
      <c r="G312" s="60" t="s">
        <v>273</v>
      </c>
      <c r="H312" s="60" t="s">
        <v>321</v>
      </c>
    </row>
    <row r="313" spans="1:8">
      <c r="A313">
        <v>6009</v>
      </c>
      <c r="B313" t="s">
        <v>259</v>
      </c>
      <c r="C313" s="44">
        <v>109</v>
      </c>
      <c r="D313" t="s">
        <v>232</v>
      </c>
      <c r="F313" s="59">
        <v>26009</v>
      </c>
      <c r="G313" s="60" t="s">
        <v>275</v>
      </c>
      <c r="H313" s="60" t="s">
        <v>321</v>
      </c>
    </row>
    <row r="314" spans="1:8">
      <c r="A314">
        <v>6010</v>
      </c>
      <c r="F314" s="59"/>
    </row>
    <row r="315" spans="1:8">
      <c r="A315">
        <v>6011</v>
      </c>
      <c r="B315" t="s">
        <v>239</v>
      </c>
      <c r="C315" s="44">
        <v>106</v>
      </c>
      <c r="D315" t="s">
        <v>297</v>
      </c>
      <c r="F315" s="59">
        <v>25344</v>
      </c>
      <c r="G315" s="60" t="s">
        <v>273</v>
      </c>
      <c r="H315" s="60" t="s">
        <v>321</v>
      </c>
    </row>
    <row r="316" spans="1:8">
      <c r="A316">
        <v>6012</v>
      </c>
      <c r="B316" t="s">
        <v>333</v>
      </c>
      <c r="C316" s="44">
        <v>112</v>
      </c>
      <c r="D316" t="s">
        <v>49</v>
      </c>
      <c r="F316" s="59">
        <v>37424</v>
      </c>
      <c r="G316" s="60" t="s">
        <v>273</v>
      </c>
      <c r="H316" s="60" t="s">
        <v>321</v>
      </c>
    </row>
    <row r="317" spans="1:8">
      <c r="A317">
        <v>6013</v>
      </c>
      <c r="B317" t="s">
        <v>335</v>
      </c>
      <c r="C317" s="44">
        <v>114</v>
      </c>
      <c r="D317" t="s">
        <v>299</v>
      </c>
      <c r="F317" s="59">
        <v>38239</v>
      </c>
      <c r="G317" s="60" t="s">
        <v>273</v>
      </c>
      <c r="H317" s="60" t="s">
        <v>321</v>
      </c>
    </row>
    <row r="318" spans="1:8">
      <c r="A318">
        <v>6014</v>
      </c>
      <c r="B318" t="s">
        <v>186</v>
      </c>
      <c r="C318" s="44">
        <v>101</v>
      </c>
      <c r="D318" t="s">
        <v>75</v>
      </c>
      <c r="F318" s="59">
        <v>21076</v>
      </c>
      <c r="G318" s="60" t="s">
        <v>273</v>
      </c>
      <c r="H318" s="60" t="s">
        <v>321</v>
      </c>
    </row>
    <row r="319" spans="1:8">
      <c r="A319">
        <v>6015</v>
      </c>
      <c r="B319" t="s">
        <v>311</v>
      </c>
      <c r="C319" s="44">
        <v>106</v>
      </c>
      <c r="D319" t="s">
        <v>297</v>
      </c>
      <c r="F319" s="59">
        <v>35119</v>
      </c>
      <c r="G319" s="60" t="s">
        <v>273</v>
      </c>
      <c r="H319" s="60" t="s">
        <v>321</v>
      </c>
    </row>
    <row r="320" spans="1:8">
      <c r="A320">
        <v>6016</v>
      </c>
      <c r="B320" t="s">
        <v>187</v>
      </c>
      <c r="C320" s="44">
        <v>104</v>
      </c>
      <c r="D320" t="s">
        <v>302</v>
      </c>
      <c r="F320" s="59">
        <v>31416</v>
      </c>
      <c r="G320" s="60" t="s">
        <v>273</v>
      </c>
      <c r="H320" s="60" t="s">
        <v>321</v>
      </c>
    </row>
    <row r="321" spans="1:8">
      <c r="A321">
        <v>6017</v>
      </c>
      <c r="B321" t="s">
        <v>336</v>
      </c>
      <c r="C321" s="44">
        <v>114</v>
      </c>
      <c r="D321" t="s">
        <v>299</v>
      </c>
      <c r="F321" s="59">
        <v>29193</v>
      </c>
      <c r="G321" s="60" t="s">
        <v>273</v>
      </c>
      <c r="H321" s="60" t="s">
        <v>321</v>
      </c>
    </row>
    <row r="322" spans="1:8">
      <c r="A322">
        <v>6018</v>
      </c>
      <c r="B322" t="s">
        <v>241</v>
      </c>
      <c r="C322" s="44">
        <v>114</v>
      </c>
      <c r="D322" t="s">
        <v>299</v>
      </c>
      <c r="F322" s="59">
        <v>32146</v>
      </c>
      <c r="G322" s="60" t="s">
        <v>275</v>
      </c>
      <c r="H322" s="60" t="s">
        <v>321</v>
      </c>
    </row>
    <row r="323" spans="1:8">
      <c r="A323">
        <v>6019</v>
      </c>
      <c r="B323" t="s">
        <v>188</v>
      </c>
      <c r="C323" s="44">
        <v>101</v>
      </c>
      <c r="D323" t="s">
        <v>75</v>
      </c>
      <c r="F323" s="59">
        <v>17706</v>
      </c>
      <c r="G323" s="60" t="s">
        <v>273</v>
      </c>
      <c r="H323" s="60" t="s">
        <v>321</v>
      </c>
    </row>
    <row r="324" spans="1:8">
      <c r="A324">
        <v>6020</v>
      </c>
      <c r="F324" s="59"/>
    </row>
    <row r="325" spans="1:8">
      <c r="A325">
        <v>6021</v>
      </c>
      <c r="F325" s="59"/>
    </row>
    <row r="326" spans="1:8">
      <c r="A326">
        <v>6022</v>
      </c>
      <c r="B326" t="s">
        <v>189</v>
      </c>
      <c r="C326" s="44">
        <v>112</v>
      </c>
      <c r="D326" t="s">
        <v>49</v>
      </c>
      <c r="F326" s="59">
        <v>21207</v>
      </c>
      <c r="G326" s="60" t="s">
        <v>273</v>
      </c>
      <c r="H326" s="60" t="s">
        <v>321</v>
      </c>
    </row>
    <row r="327" spans="1:8">
      <c r="A327">
        <v>6023</v>
      </c>
      <c r="B327" t="s">
        <v>190</v>
      </c>
      <c r="C327" s="44">
        <v>101</v>
      </c>
      <c r="D327" t="s">
        <v>75</v>
      </c>
      <c r="F327" s="59">
        <v>16355</v>
      </c>
      <c r="G327" s="60" t="s">
        <v>273</v>
      </c>
      <c r="H327" s="60" t="s">
        <v>321</v>
      </c>
    </row>
    <row r="328" spans="1:8">
      <c r="A328">
        <v>6024</v>
      </c>
      <c r="F328" s="59"/>
    </row>
    <row r="329" spans="1:8">
      <c r="A329">
        <v>6025</v>
      </c>
      <c r="B329" t="s">
        <v>260</v>
      </c>
      <c r="C329" s="44">
        <v>106</v>
      </c>
      <c r="D329" t="s">
        <v>297</v>
      </c>
      <c r="F329" s="59">
        <v>30549</v>
      </c>
      <c r="G329" s="60" t="s">
        <v>275</v>
      </c>
      <c r="H329" s="60" t="s">
        <v>321</v>
      </c>
    </row>
    <row r="330" spans="1:8">
      <c r="A330">
        <v>6026</v>
      </c>
      <c r="B330" t="s">
        <v>191</v>
      </c>
      <c r="C330" s="44">
        <v>102</v>
      </c>
      <c r="D330" t="s">
        <v>298</v>
      </c>
      <c r="F330" s="59">
        <v>19692</v>
      </c>
      <c r="G330" s="60" t="s">
        <v>273</v>
      </c>
      <c r="H330" s="60" t="s">
        <v>321</v>
      </c>
    </row>
    <row r="331" spans="1:8">
      <c r="A331">
        <v>6027</v>
      </c>
      <c r="B331" t="s">
        <v>192</v>
      </c>
      <c r="C331" s="44">
        <v>114</v>
      </c>
      <c r="D331" t="s">
        <v>299</v>
      </c>
      <c r="F331" s="59">
        <v>31349</v>
      </c>
      <c r="G331" s="60" t="s">
        <v>273</v>
      </c>
      <c r="H331" s="60" t="s">
        <v>321</v>
      </c>
    </row>
    <row r="332" spans="1:8">
      <c r="A332">
        <v>6028</v>
      </c>
      <c r="F332" s="59"/>
    </row>
    <row r="333" spans="1:8">
      <c r="A333">
        <v>6029</v>
      </c>
      <c r="F333" s="59"/>
    </row>
    <row r="334" spans="1:8">
      <c r="A334">
        <v>6030</v>
      </c>
      <c r="F334" s="59"/>
    </row>
    <row r="335" spans="1:8">
      <c r="A335">
        <v>6031</v>
      </c>
      <c r="F335" s="59"/>
    </row>
    <row r="336" spans="1:8">
      <c r="A336">
        <v>6032</v>
      </c>
      <c r="B336" t="s">
        <v>193</v>
      </c>
      <c r="C336" s="44">
        <v>109</v>
      </c>
      <c r="D336" t="s">
        <v>232</v>
      </c>
      <c r="F336" s="59">
        <v>21577</v>
      </c>
      <c r="G336" s="60" t="s">
        <v>273</v>
      </c>
      <c r="H336" s="60" t="s">
        <v>321</v>
      </c>
    </row>
    <row r="337" spans="1:8">
      <c r="A337">
        <v>6033</v>
      </c>
      <c r="F337" s="59"/>
    </row>
    <row r="338" spans="1:8">
      <c r="A338">
        <v>6034</v>
      </c>
      <c r="B338" t="s">
        <v>194</v>
      </c>
      <c r="C338" s="44">
        <v>114</v>
      </c>
      <c r="D338" t="s">
        <v>299</v>
      </c>
      <c r="F338" s="59">
        <v>24971</v>
      </c>
      <c r="G338" s="60" t="s">
        <v>273</v>
      </c>
      <c r="H338" s="60" t="s">
        <v>321</v>
      </c>
    </row>
    <row r="339" spans="1:8">
      <c r="A339">
        <v>6035</v>
      </c>
      <c r="B339" t="s">
        <v>195</v>
      </c>
      <c r="C339" s="44">
        <v>114</v>
      </c>
      <c r="D339" t="s">
        <v>299</v>
      </c>
      <c r="F339" s="59">
        <v>20714</v>
      </c>
      <c r="G339" s="60" t="s">
        <v>273</v>
      </c>
      <c r="H339" s="60" t="s">
        <v>321</v>
      </c>
    </row>
    <row r="340" spans="1:8">
      <c r="A340">
        <v>6036</v>
      </c>
      <c r="B340" t="s">
        <v>282</v>
      </c>
      <c r="C340" s="44">
        <v>114</v>
      </c>
      <c r="D340" t="s">
        <v>299</v>
      </c>
      <c r="F340" s="59">
        <v>36395</v>
      </c>
      <c r="G340" s="60" t="s">
        <v>273</v>
      </c>
      <c r="H340" s="60" t="s">
        <v>321</v>
      </c>
    </row>
    <row r="341" spans="1:8">
      <c r="A341">
        <v>6037</v>
      </c>
      <c r="B341" t="s">
        <v>283</v>
      </c>
      <c r="C341" s="44">
        <v>114</v>
      </c>
      <c r="D341" t="s">
        <v>299</v>
      </c>
      <c r="F341" s="59">
        <v>25864</v>
      </c>
      <c r="G341" s="60" t="s">
        <v>273</v>
      </c>
      <c r="H341" s="60" t="s">
        <v>321</v>
      </c>
    </row>
    <row r="342" spans="1:8">
      <c r="A342">
        <v>6038</v>
      </c>
      <c r="B342" t="s">
        <v>196</v>
      </c>
      <c r="C342" s="44">
        <v>106</v>
      </c>
      <c r="D342" t="s">
        <v>297</v>
      </c>
      <c r="F342" s="59">
        <v>25852</v>
      </c>
      <c r="G342" s="60" t="s">
        <v>273</v>
      </c>
      <c r="H342" s="60" t="s">
        <v>321</v>
      </c>
    </row>
    <row r="343" spans="1:8">
      <c r="A343">
        <v>6039</v>
      </c>
      <c r="B343" t="s">
        <v>261</v>
      </c>
      <c r="C343" s="44">
        <v>112</v>
      </c>
      <c r="D343" t="s">
        <v>49</v>
      </c>
      <c r="F343" s="59">
        <v>34037</v>
      </c>
      <c r="G343" s="60" t="s">
        <v>273</v>
      </c>
      <c r="H343" s="60" t="s">
        <v>321</v>
      </c>
    </row>
    <row r="344" spans="1:8">
      <c r="A344">
        <v>6040</v>
      </c>
      <c r="B344" t="s">
        <v>197</v>
      </c>
      <c r="C344" s="44">
        <v>102</v>
      </c>
      <c r="D344" t="s">
        <v>298</v>
      </c>
      <c r="F344" s="59">
        <v>29576</v>
      </c>
      <c r="G344" s="60" t="s">
        <v>273</v>
      </c>
      <c r="H344" s="60" t="s">
        <v>321</v>
      </c>
    </row>
    <row r="345" spans="1:8">
      <c r="A345">
        <v>6041</v>
      </c>
      <c r="B345" t="s">
        <v>284</v>
      </c>
      <c r="C345" s="44">
        <v>114</v>
      </c>
      <c r="D345" t="s">
        <v>299</v>
      </c>
      <c r="F345" s="59">
        <v>37078</v>
      </c>
      <c r="G345" s="60" t="s">
        <v>273</v>
      </c>
      <c r="H345" s="60" t="s">
        <v>321</v>
      </c>
    </row>
    <row r="346" spans="1:8">
      <c r="A346">
        <v>6042</v>
      </c>
      <c r="B346" t="s">
        <v>295</v>
      </c>
      <c r="C346" s="44">
        <v>101</v>
      </c>
      <c r="D346" t="s">
        <v>75</v>
      </c>
      <c r="F346" s="59">
        <v>31744</v>
      </c>
      <c r="G346" s="60" t="s">
        <v>275</v>
      </c>
      <c r="H346" s="60" t="s">
        <v>321</v>
      </c>
    </row>
    <row r="347" spans="1:8">
      <c r="A347">
        <v>6043</v>
      </c>
      <c r="B347" t="s">
        <v>296</v>
      </c>
      <c r="C347" s="44">
        <v>104</v>
      </c>
      <c r="D347" t="s">
        <v>302</v>
      </c>
      <c r="F347" s="59">
        <v>26628</v>
      </c>
      <c r="G347" s="60" t="s">
        <v>273</v>
      </c>
      <c r="H347" s="60" t="s">
        <v>321</v>
      </c>
    </row>
    <row r="348" spans="1:8">
      <c r="A348">
        <v>6044</v>
      </c>
      <c r="F348" s="59"/>
    </row>
    <row r="349" spans="1:8">
      <c r="A349">
        <v>6045</v>
      </c>
      <c r="F349" s="59"/>
    </row>
    <row r="350" spans="1:8">
      <c r="A350">
        <v>6046</v>
      </c>
      <c r="B350" t="s">
        <v>312</v>
      </c>
      <c r="C350" s="44">
        <v>106</v>
      </c>
      <c r="D350" t="s">
        <v>297</v>
      </c>
      <c r="F350" s="59">
        <v>37183</v>
      </c>
      <c r="G350" s="60" t="s">
        <v>273</v>
      </c>
      <c r="H350" s="60" t="s">
        <v>321</v>
      </c>
    </row>
    <row r="351" spans="1:8">
      <c r="A351">
        <v>6047</v>
      </c>
      <c r="F351" s="59"/>
    </row>
    <row r="352" spans="1:8">
      <c r="A352">
        <v>6048</v>
      </c>
      <c r="B352" t="s">
        <v>313</v>
      </c>
      <c r="C352" s="44">
        <v>102</v>
      </c>
      <c r="D352" t="s">
        <v>298</v>
      </c>
      <c r="F352" s="59">
        <v>20634</v>
      </c>
      <c r="G352" s="60" t="s">
        <v>273</v>
      </c>
      <c r="H352" s="60" t="s">
        <v>321</v>
      </c>
    </row>
    <row r="353" spans="1:8">
      <c r="A353">
        <v>6049</v>
      </c>
      <c r="B353" t="s">
        <v>198</v>
      </c>
      <c r="C353" s="44">
        <v>102</v>
      </c>
      <c r="D353" t="s">
        <v>298</v>
      </c>
      <c r="F353" s="59">
        <v>19384</v>
      </c>
      <c r="G353" s="60" t="s">
        <v>273</v>
      </c>
      <c r="H353" s="60" t="s">
        <v>321</v>
      </c>
    </row>
    <row r="354" spans="1:8">
      <c r="A354">
        <v>6050</v>
      </c>
      <c r="F354" s="59"/>
    </row>
    <row r="355" spans="1:8">
      <c r="A355">
        <v>6051</v>
      </c>
      <c r="F355" s="59"/>
    </row>
    <row r="356" spans="1:8">
      <c r="A356">
        <v>6052</v>
      </c>
      <c r="F356" s="59"/>
    </row>
    <row r="357" spans="1:8">
      <c r="A357">
        <v>6053</v>
      </c>
      <c r="B357" t="s">
        <v>199</v>
      </c>
      <c r="C357" s="44">
        <v>114</v>
      </c>
      <c r="D357" t="s">
        <v>299</v>
      </c>
      <c r="F357" s="59">
        <v>20379</v>
      </c>
      <c r="G357" s="60" t="s">
        <v>273</v>
      </c>
      <c r="H357" s="60" t="s">
        <v>321</v>
      </c>
    </row>
    <row r="358" spans="1:8">
      <c r="A358">
        <v>6054</v>
      </c>
      <c r="B358" t="s">
        <v>200</v>
      </c>
      <c r="C358" s="44">
        <v>114</v>
      </c>
      <c r="D358" t="s">
        <v>299</v>
      </c>
      <c r="F358" s="59">
        <v>25197</v>
      </c>
      <c r="G358" s="60" t="s">
        <v>273</v>
      </c>
      <c r="H358" s="60" t="s">
        <v>321</v>
      </c>
    </row>
    <row r="359" spans="1:8">
      <c r="A359">
        <v>6055</v>
      </c>
      <c r="B359" t="s">
        <v>201</v>
      </c>
      <c r="C359" s="44">
        <v>102</v>
      </c>
      <c r="D359" t="s">
        <v>298</v>
      </c>
      <c r="F359" s="59">
        <v>27841</v>
      </c>
      <c r="G359" s="60" t="s">
        <v>273</v>
      </c>
      <c r="H359" s="60" t="s">
        <v>321</v>
      </c>
    </row>
    <row r="360" spans="1:8">
      <c r="A360">
        <v>6056</v>
      </c>
      <c r="B360" t="s">
        <v>289</v>
      </c>
      <c r="C360" s="44">
        <v>104</v>
      </c>
      <c r="D360" t="s">
        <v>302</v>
      </c>
      <c r="F360" s="59">
        <v>25722</v>
      </c>
      <c r="G360" s="60" t="s">
        <v>273</v>
      </c>
      <c r="H360" s="60" t="s">
        <v>321</v>
      </c>
    </row>
    <row r="361" spans="1:8">
      <c r="A361">
        <v>6057</v>
      </c>
      <c r="B361" t="s">
        <v>262</v>
      </c>
      <c r="C361" s="44">
        <v>112</v>
      </c>
      <c r="D361" t="s">
        <v>49</v>
      </c>
      <c r="F361" s="59">
        <v>35108</v>
      </c>
      <c r="G361" s="60" t="s">
        <v>273</v>
      </c>
      <c r="H361" s="60" t="s">
        <v>321</v>
      </c>
    </row>
    <row r="362" spans="1:8">
      <c r="A362">
        <v>6058</v>
      </c>
      <c r="F362" s="59"/>
    </row>
    <row r="363" spans="1:8">
      <c r="A363">
        <v>6059</v>
      </c>
      <c r="B363" t="s">
        <v>202</v>
      </c>
      <c r="C363" s="44">
        <v>114</v>
      </c>
      <c r="D363" t="s">
        <v>299</v>
      </c>
      <c r="F363" s="59">
        <v>21618</v>
      </c>
      <c r="G363" s="60" t="s">
        <v>273</v>
      </c>
      <c r="H363" s="60" t="s">
        <v>321</v>
      </c>
    </row>
    <row r="364" spans="1:8">
      <c r="A364">
        <v>6060</v>
      </c>
      <c r="F364" s="59"/>
    </row>
    <row r="365" spans="1:8">
      <c r="A365">
        <v>6061</v>
      </c>
      <c r="B365" t="s">
        <v>203</v>
      </c>
      <c r="C365" s="44">
        <v>109</v>
      </c>
      <c r="D365" t="s">
        <v>232</v>
      </c>
      <c r="F365" s="59">
        <v>19479</v>
      </c>
      <c r="G365" s="60" t="s">
        <v>273</v>
      </c>
      <c r="H365" s="60" t="s">
        <v>321</v>
      </c>
    </row>
    <row r="366" spans="1:8">
      <c r="A366">
        <v>6062</v>
      </c>
      <c r="F366" s="59"/>
    </row>
    <row r="367" spans="1:8">
      <c r="A367">
        <v>6063</v>
      </c>
      <c r="F367" s="59"/>
    </row>
    <row r="368" spans="1:8">
      <c r="A368">
        <v>6064</v>
      </c>
      <c r="F368" s="59"/>
    </row>
    <row r="369" spans="1:8">
      <c r="A369">
        <v>6065</v>
      </c>
      <c r="F369" s="59"/>
    </row>
    <row r="370" spans="1:8">
      <c r="A370">
        <v>6066</v>
      </c>
      <c r="F370" s="59"/>
    </row>
    <row r="371" spans="1:8">
      <c r="A371">
        <v>6067</v>
      </c>
      <c r="F371" s="59"/>
    </row>
    <row r="372" spans="1:8">
      <c r="A372">
        <v>6068</v>
      </c>
      <c r="F372" s="59"/>
    </row>
    <row r="373" spans="1:8">
      <c r="A373">
        <v>6069</v>
      </c>
      <c r="F373" s="59"/>
    </row>
    <row r="374" spans="1:8">
      <c r="A374">
        <v>6070</v>
      </c>
      <c r="F374" s="59"/>
    </row>
    <row r="375" spans="1:8">
      <c r="A375">
        <v>6071</v>
      </c>
      <c r="B375" t="s">
        <v>204</v>
      </c>
      <c r="C375" s="44">
        <v>109</v>
      </c>
      <c r="D375" t="s">
        <v>232</v>
      </c>
      <c r="F375" s="59">
        <v>26408</v>
      </c>
      <c r="G375" s="60" t="s">
        <v>273</v>
      </c>
      <c r="H375" s="60" t="s">
        <v>321</v>
      </c>
    </row>
    <row r="376" spans="1:8">
      <c r="A376">
        <v>6072</v>
      </c>
      <c r="B376" t="s">
        <v>205</v>
      </c>
      <c r="C376" s="44">
        <v>106</v>
      </c>
      <c r="D376" t="s">
        <v>297</v>
      </c>
      <c r="F376" s="59">
        <v>25216</v>
      </c>
      <c r="G376" s="60" t="s">
        <v>273</v>
      </c>
      <c r="H376" s="60" t="s">
        <v>321</v>
      </c>
    </row>
    <row r="377" spans="1:8">
      <c r="A377">
        <v>6073</v>
      </c>
      <c r="F377" s="59"/>
    </row>
    <row r="378" spans="1:8">
      <c r="A378">
        <v>6074</v>
      </c>
      <c r="B378" t="s">
        <v>206</v>
      </c>
      <c r="C378" s="44">
        <v>101</v>
      </c>
      <c r="D378" t="s">
        <v>75</v>
      </c>
      <c r="F378" s="59">
        <v>23986</v>
      </c>
      <c r="G378" s="60" t="s">
        <v>273</v>
      </c>
      <c r="H378" s="60" t="s">
        <v>321</v>
      </c>
    </row>
    <row r="379" spans="1:8">
      <c r="A379">
        <v>6075</v>
      </c>
      <c r="F379" s="59"/>
    </row>
    <row r="380" spans="1:8">
      <c r="A380">
        <v>6076</v>
      </c>
      <c r="B380" t="s">
        <v>207</v>
      </c>
      <c r="C380" s="44">
        <v>101</v>
      </c>
      <c r="D380" t="s">
        <v>75</v>
      </c>
      <c r="F380" s="59">
        <v>24447</v>
      </c>
      <c r="G380" s="60" t="s">
        <v>273</v>
      </c>
      <c r="H380" s="60" t="s">
        <v>321</v>
      </c>
    </row>
    <row r="381" spans="1:8">
      <c r="A381">
        <v>6077</v>
      </c>
      <c r="F381" s="59"/>
    </row>
    <row r="382" spans="1:8">
      <c r="A382">
        <v>6078</v>
      </c>
      <c r="F382" s="59"/>
    </row>
    <row r="383" spans="1:8">
      <c r="A383">
        <v>6079</v>
      </c>
      <c r="F383" s="59"/>
    </row>
    <row r="384" spans="1:8">
      <c r="A384">
        <v>6080</v>
      </c>
      <c r="F384" s="59"/>
    </row>
    <row r="385" spans="1:8">
      <c r="A385">
        <v>6081</v>
      </c>
      <c r="F385" s="59"/>
    </row>
    <row r="386" spans="1:8">
      <c r="A386">
        <v>6082</v>
      </c>
      <c r="B386" t="s">
        <v>208</v>
      </c>
      <c r="C386" s="44">
        <v>112</v>
      </c>
      <c r="D386" t="s">
        <v>49</v>
      </c>
      <c r="F386" s="59">
        <v>26947</v>
      </c>
      <c r="G386" s="60" t="s">
        <v>274</v>
      </c>
      <c r="H386" s="60" t="s">
        <v>321</v>
      </c>
    </row>
    <row r="387" spans="1:8">
      <c r="A387">
        <v>6083</v>
      </c>
      <c r="B387" t="s">
        <v>314</v>
      </c>
      <c r="C387" s="44">
        <v>109</v>
      </c>
      <c r="D387" t="s">
        <v>232</v>
      </c>
      <c r="F387" s="59">
        <v>33051</v>
      </c>
      <c r="G387" s="60" t="s">
        <v>273</v>
      </c>
      <c r="H387" s="60" t="s">
        <v>321</v>
      </c>
    </row>
    <row r="388" spans="1:8">
      <c r="A388">
        <v>6084</v>
      </c>
      <c r="F388" s="59"/>
    </row>
    <row r="389" spans="1:8">
      <c r="A389">
        <v>6085</v>
      </c>
      <c r="F389" s="59"/>
    </row>
    <row r="390" spans="1:8">
      <c r="A390">
        <v>6086</v>
      </c>
      <c r="F390" s="59"/>
    </row>
    <row r="391" spans="1:8">
      <c r="A391">
        <v>6087</v>
      </c>
      <c r="B391" t="s">
        <v>209</v>
      </c>
      <c r="C391" s="44">
        <v>114</v>
      </c>
      <c r="D391" t="s">
        <v>299</v>
      </c>
      <c r="F391" s="59">
        <v>35295</v>
      </c>
      <c r="G391" s="60" t="s">
        <v>273</v>
      </c>
      <c r="H391" s="60" t="s">
        <v>321</v>
      </c>
    </row>
    <row r="392" spans="1:8">
      <c r="A392">
        <v>6088</v>
      </c>
      <c r="F392" s="59"/>
    </row>
    <row r="393" spans="1:8">
      <c r="A393">
        <v>6089</v>
      </c>
      <c r="F393" s="59"/>
    </row>
    <row r="394" spans="1:8">
      <c r="A394">
        <v>6090</v>
      </c>
      <c r="F394" s="59"/>
    </row>
    <row r="395" spans="1:8">
      <c r="A395">
        <v>6091</v>
      </c>
      <c r="B395" t="s">
        <v>210</v>
      </c>
      <c r="C395" s="44">
        <v>114</v>
      </c>
      <c r="D395" t="s">
        <v>299</v>
      </c>
      <c r="F395" s="59">
        <v>19650</v>
      </c>
      <c r="G395" s="60" t="s">
        <v>273</v>
      </c>
      <c r="H395" s="60" t="s">
        <v>321</v>
      </c>
    </row>
    <row r="396" spans="1:8">
      <c r="A396">
        <v>6092</v>
      </c>
      <c r="F396" s="59"/>
    </row>
    <row r="397" spans="1:8">
      <c r="A397">
        <v>6093</v>
      </c>
      <c r="F397" s="59"/>
    </row>
    <row r="398" spans="1:8">
      <c r="A398">
        <v>6094</v>
      </c>
      <c r="F398" s="59"/>
    </row>
    <row r="399" spans="1:8">
      <c r="A399">
        <v>6095</v>
      </c>
      <c r="F399" s="59"/>
    </row>
    <row r="400" spans="1:8">
      <c r="A400">
        <v>6096</v>
      </c>
      <c r="F400" s="59"/>
    </row>
    <row r="401" spans="1:8">
      <c r="A401">
        <v>6097</v>
      </c>
      <c r="F401" s="59"/>
    </row>
    <row r="402" spans="1:8">
      <c r="A402">
        <v>6098</v>
      </c>
      <c r="B402" t="s">
        <v>211</v>
      </c>
      <c r="C402" s="44">
        <v>112</v>
      </c>
      <c r="D402" t="s">
        <v>49</v>
      </c>
      <c r="F402" s="59">
        <v>33201</v>
      </c>
      <c r="G402" s="60" t="s">
        <v>273</v>
      </c>
      <c r="H402" s="60" t="s">
        <v>321</v>
      </c>
    </row>
    <row r="403" spans="1:8">
      <c r="A403">
        <v>6099</v>
      </c>
      <c r="F403" s="59"/>
    </row>
    <row r="404" spans="1:8">
      <c r="A404">
        <v>6100</v>
      </c>
      <c r="F404" s="59"/>
    </row>
    <row r="405" spans="1:8">
      <c r="A405">
        <v>6101</v>
      </c>
      <c r="F405" s="59"/>
    </row>
    <row r="406" spans="1:8">
      <c r="A406">
        <v>6102</v>
      </c>
      <c r="B406" t="s">
        <v>238</v>
      </c>
      <c r="C406" s="44">
        <v>114</v>
      </c>
      <c r="D406" t="s">
        <v>299</v>
      </c>
      <c r="F406" s="59">
        <v>28513</v>
      </c>
      <c r="G406" s="60" t="s">
        <v>273</v>
      </c>
      <c r="H406" s="60" t="s">
        <v>321</v>
      </c>
    </row>
    <row r="407" spans="1:8">
      <c r="A407">
        <v>6103</v>
      </c>
      <c r="F407" s="59"/>
    </row>
    <row r="408" spans="1:8">
      <c r="A408">
        <v>6104</v>
      </c>
      <c r="F408" s="59"/>
    </row>
    <row r="409" spans="1:8">
      <c r="A409">
        <v>6105</v>
      </c>
      <c r="B409" t="s">
        <v>212</v>
      </c>
      <c r="C409" s="44">
        <v>114</v>
      </c>
      <c r="D409" t="s">
        <v>299</v>
      </c>
      <c r="F409" s="59">
        <v>34906</v>
      </c>
      <c r="G409" s="60" t="s">
        <v>273</v>
      </c>
      <c r="H409" s="60" t="s">
        <v>321</v>
      </c>
    </row>
    <row r="410" spans="1:8">
      <c r="A410">
        <v>6106</v>
      </c>
      <c r="F410" s="59"/>
    </row>
    <row r="411" spans="1:8">
      <c r="A411">
        <v>6107</v>
      </c>
      <c r="F411" s="59"/>
    </row>
    <row r="412" spans="1:8">
      <c r="A412">
        <v>6108</v>
      </c>
      <c r="F412" s="59"/>
    </row>
    <row r="413" spans="1:8">
      <c r="A413">
        <v>6109</v>
      </c>
      <c r="F413" s="59"/>
    </row>
    <row r="414" spans="1:8">
      <c r="A414">
        <v>6110</v>
      </c>
      <c r="F414" s="59"/>
    </row>
    <row r="415" spans="1:8">
      <c r="A415">
        <v>6111</v>
      </c>
      <c r="B415" t="s">
        <v>213</v>
      </c>
      <c r="C415" s="44">
        <v>114</v>
      </c>
      <c r="D415" t="s">
        <v>299</v>
      </c>
      <c r="F415" s="59">
        <v>24864</v>
      </c>
      <c r="G415" s="60" t="s">
        <v>273</v>
      </c>
      <c r="H415" s="60" t="s">
        <v>321</v>
      </c>
    </row>
    <row r="416" spans="1:8">
      <c r="A416">
        <v>6112</v>
      </c>
      <c r="F416" s="59"/>
    </row>
    <row r="417" spans="1:8">
      <c r="A417">
        <v>6113</v>
      </c>
      <c r="B417" t="s">
        <v>214</v>
      </c>
      <c r="C417" s="44">
        <v>114</v>
      </c>
      <c r="D417" t="s">
        <v>299</v>
      </c>
      <c r="F417" s="59">
        <v>35414</v>
      </c>
      <c r="G417" s="60" t="s">
        <v>273</v>
      </c>
      <c r="H417" s="60" t="s">
        <v>321</v>
      </c>
    </row>
    <row r="418" spans="1:8">
      <c r="A418">
        <v>6114</v>
      </c>
      <c r="B418" t="s">
        <v>215</v>
      </c>
      <c r="C418" s="44">
        <v>114</v>
      </c>
      <c r="D418" t="s">
        <v>299</v>
      </c>
      <c r="F418" s="59">
        <v>35613</v>
      </c>
      <c r="G418" s="60" t="s">
        <v>273</v>
      </c>
      <c r="H418" s="60" t="s">
        <v>321</v>
      </c>
    </row>
    <row r="419" spans="1:8">
      <c r="A419">
        <v>6115</v>
      </c>
      <c r="B419" t="s">
        <v>216</v>
      </c>
      <c r="C419" s="44">
        <v>114</v>
      </c>
      <c r="D419" t="s">
        <v>299</v>
      </c>
      <c r="F419" s="59">
        <v>35543</v>
      </c>
      <c r="G419" s="60" t="s">
        <v>273</v>
      </c>
      <c r="H419" s="60" t="s">
        <v>321</v>
      </c>
    </row>
    <row r="420" spans="1:8">
      <c r="A420">
        <v>6116</v>
      </c>
      <c r="F420" s="59"/>
    </row>
    <row r="421" spans="1:8">
      <c r="A421">
        <v>6117</v>
      </c>
      <c r="F421" s="59"/>
    </row>
    <row r="422" spans="1:8">
      <c r="A422">
        <v>6118</v>
      </c>
      <c r="F422" s="59"/>
    </row>
    <row r="423" spans="1:8">
      <c r="A423">
        <v>6119</v>
      </c>
      <c r="F423" s="59"/>
    </row>
    <row r="424" spans="1:8">
      <c r="A424">
        <v>6120</v>
      </c>
      <c r="F424" s="59"/>
    </row>
    <row r="425" spans="1:8">
      <c r="A425">
        <v>6121</v>
      </c>
      <c r="F425" s="59"/>
    </row>
    <row r="426" spans="1:8">
      <c r="A426">
        <v>6122</v>
      </c>
      <c r="B426" t="s">
        <v>222</v>
      </c>
      <c r="C426" s="44">
        <v>106</v>
      </c>
      <c r="D426" t="s">
        <v>297</v>
      </c>
      <c r="F426" s="59">
        <v>19693</v>
      </c>
      <c r="G426" s="60" t="s">
        <v>275</v>
      </c>
      <c r="H426" s="60" t="s">
        <v>321</v>
      </c>
    </row>
    <row r="427" spans="1:8">
      <c r="A427">
        <v>6123</v>
      </c>
      <c r="F427" s="59"/>
    </row>
    <row r="428" spans="1:8">
      <c r="A428">
        <v>6124</v>
      </c>
      <c r="F428" s="59"/>
    </row>
    <row r="429" spans="1:8">
      <c r="A429">
        <v>6125</v>
      </c>
      <c r="B429" t="s">
        <v>230</v>
      </c>
      <c r="C429" s="44">
        <v>114</v>
      </c>
      <c r="D429" t="s">
        <v>299</v>
      </c>
      <c r="F429" s="59">
        <v>28178</v>
      </c>
      <c r="G429" s="60" t="s">
        <v>280</v>
      </c>
      <c r="H429" s="60" t="s">
        <v>321</v>
      </c>
    </row>
    <row r="430" spans="1:8">
      <c r="A430"/>
    </row>
    <row r="431" spans="1:8">
      <c r="A431"/>
    </row>
    <row r="432" spans="1:8">
      <c r="A432"/>
    </row>
    <row r="433" spans="1:1">
      <c r="A433"/>
    </row>
    <row r="434" spans="1:1">
      <c r="A434"/>
    </row>
    <row r="435" spans="1:1">
      <c r="A435"/>
    </row>
    <row r="436" spans="1:1">
      <c r="A436"/>
    </row>
    <row r="437" spans="1:1">
      <c r="A437"/>
    </row>
    <row r="438" spans="1:1">
      <c r="A438"/>
    </row>
    <row r="439" spans="1:1">
      <c r="A439"/>
    </row>
    <row r="440" spans="1:1">
      <c r="A440"/>
    </row>
    <row r="441" spans="1:1">
      <c r="A441"/>
    </row>
    <row r="442" spans="1:1">
      <c r="A442"/>
    </row>
    <row r="443" spans="1:1">
      <c r="A443"/>
    </row>
    <row r="444" spans="1:1">
      <c r="A444"/>
    </row>
    <row r="445" spans="1:1">
      <c r="A445"/>
    </row>
    <row r="446" spans="1:1">
      <c r="A446"/>
    </row>
    <row r="447" spans="1:1">
      <c r="A447"/>
    </row>
    <row r="448" spans="1:1">
      <c r="A448"/>
    </row>
    <row r="449" spans="1:1">
      <c r="A449"/>
    </row>
    <row r="450" spans="1:1">
      <c r="A450"/>
    </row>
    <row r="451" spans="1:1">
      <c r="A451"/>
    </row>
    <row r="452" spans="1:1">
      <c r="A452"/>
    </row>
    <row r="453" spans="1:1">
      <c r="A453"/>
    </row>
    <row r="454" spans="1:1">
      <c r="A454"/>
    </row>
    <row r="455" spans="1:1">
      <c r="A455"/>
    </row>
    <row r="456" spans="1:1">
      <c r="A456"/>
    </row>
    <row r="457" spans="1:1">
      <c r="A457"/>
    </row>
    <row r="458" spans="1:1">
      <c r="A458"/>
    </row>
    <row r="459" spans="1:1">
      <c r="A459"/>
    </row>
    <row r="460" spans="1:1">
      <c r="A460"/>
    </row>
    <row r="461" spans="1:1">
      <c r="A461"/>
    </row>
    <row r="462" spans="1:1">
      <c r="A462"/>
    </row>
    <row r="463" spans="1:1">
      <c r="A463"/>
    </row>
    <row r="464" spans="1:1">
      <c r="A464"/>
    </row>
    <row r="465" spans="1:1">
      <c r="A465"/>
    </row>
    <row r="466" spans="1:1">
      <c r="A466"/>
    </row>
    <row r="467" spans="1:1">
      <c r="A467"/>
    </row>
    <row r="468" spans="1:1">
      <c r="A468"/>
    </row>
    <row r="469" spans="1:1">
      <c r="A469"/>
    </row>
    <row r="470" spans="1:1">
      <c r="A470"/>
    </row>
    <row r="471" spans="1:1">
      <c r="A471"/>
    </row>
    <row r="472" spans="1:1">
      <c r="A472"/>
    </row>
    <row r="473" spans="1:1">
      <c r="A473"/>
    </row>
    <row r="474" spans="1:1">
      <c r="A474"/>
    </row>
    <row r="475" spans="1:1">
      <c r="A475"/>
    </row>
    <row r="476" spans="1:1">
      <c r="A476"/>
    </row>
    <row r="477" spans="1:1">
      <c r="A477"/>
    </row>
    <row r="478" spans="1:1">
      <c r="A478"/>
    </row>
    <row r="479" spans="1:1">
      <c r="A479"/>
    </row>
    <row r="480" spans="1:1">
      <c r="A480"/>
    </row>
    <row r="481" spans="1:1">
      <c r="A481"/>
    </row>
    <row r="482" spans="1:1">
      <c r="A482"/>
    </row>
    <row r="483" spans="1:1">
      <c r="A483"/>
    </row>
    <row r="484" spans="1:1">
      <c r="A484"/>
    </row>
    <row r="485" spans="1:1">
      <c r="A485"/>
    </row>
    <row r="486" spans="1:1">
      <c r="A486"/>
    </row>
    <row r="487" spans="1:1">
      <c r="A487"/>
    </row>
    <row r="488" spans="1:1">
      <c r="A488"/>
    </row>
    <row r="489" spans="1:1">
      <c r="A489"/>
    </row>
    <row r="490" spans="1:1">
      <c r="A490"/>
    </row>
    <row r="491" spans="1:1">
      <c r="A491"/>
    </row>
    <row r="492" spans="1:1">
      <c r="A492"/>
    </row>
    <row r="493" spans="1:1">
      <c r="A493"/>
    </row>
    <row r="494" spans="1:1">
      <c r="A494"/>
    </row>
    <row r="495" spans="1:1">
      <c r="A495"/>
    </row>
    <row r="496" spans="1:1">
      <c r="A496"/>
    </row>
    <row r="497" spans="1:1">
      <c r="A497"/>
    </row>
    <row r="498" spans="1:1">
      <c r="A498"/>
    </row>
    <row r="499" spans="1:1">
      <c r="A499"/>
    </row>
    <row r="500" spans="1:1">
      <c r="A500"/>
    </row>
    <row r="501" spans="1:1">
      <c r="A501"/>
    </row>
    <row r="502" spans="1:1">
      <c r="A502"/>
    </row>
    <row r="503" spans="1:1">
      <c r="A503"/>
    </row>
    <row r="504" spans="1:1">
      <c r="A504"/>
    </row>
    <row r="505" spans="1:1">
      <c r="A505"/>
    </row>
    <row r="506" spans="1:1">
      <c r="A506"/>
    </row>
    <row r="507" spans="1:1">
      <c r="A507"/>
    </row>
    <row r="508" spans="1:1">
      <c r="A508"/>
    </row>
    <row r="509" spans="1:1">
      <c r="A509"/>
    </row>
    <row r="510" spans="1:1">
      <c r="A510"/>
    </row>
    <row r="511" spans="1:1">
      <c r="A511"/>
    </row>
    <row r="512" spans="1:1">
      <c r="A512"/>
    </row>
    <row r="513" spans="1:1">
      <c r="A513"/>
    </row>
    <row r="514" spans="1:1">
      <c r="A514"/>
    </row>
    <row r="515" spans="1:1">
      <c r="A515"/>
    </row>
    <row r="516" spans="1:1">
      <c r="A516"/>
    </row>
    <row r="517" spans="1:1">
      <c r="A517"/>
    </row>
    <row r="518" spans="1:1">
      <c r="A518"/>
    </row>
    <row r="519" spans="1:1">
      <c r="A519"/>
    </row>
    <row r="520" spans="1:1">
      <c r="A520"/>
    </row>
    <row r="521" spans="1:1">
      <c r="A521"/>
    </row>
    <row r="522" spans="1:1">
      <c r="A522"/>
    </row>
    <row r="523" spans="1:1">
      <c r="A523"/>
    </row>
    <row r="524" spans="1:1">
      <c r="A524"/>
    </row>
    <row r="525" spans="1:1">
      <c r="A525"/>
    </row>
    <row r="526" spans="1:1">
      <c r="A526"/>
    </row>
    <row r="527" spans="1:1">
      <c r="A527"/>
    </row>
    <row r="528" spans="1:1">
      <c r="A528"/>
    </row>
    <row r="529" spans="1:1">
      <c r="A529"/>
    </row>
    <row r="530" spans="1:1">
      <c r="A530"/>
    </row>
    <row r="531" spans="1:1">
      <c r="A531"/>
    </row>
    <row r="532" spans="1:1">
      <c r="A532"/>
    </row>
    <row r="533" spans="1:1">
      <c r="A533"/>
    </row>
    <row r="534" spans="1:1">
      <c r="A534"/>
    </row>
    <row r="535" spans="1:1">
      <c r="A535"/>
    </row>
    <row r="536" spans="1:1">
      <c r="A536"/>
    </row>
    <row r="537" spans="1:1">
      <c r="A537"/>
    </row>
    <row r="538" spans="1:1">
      <c r="A538"/>
    </row>
    <row r="539" spans="1:1">
      <c r="A539"/>
    </row>
    <row r="540" spans="1:1">
      <c r="A540"/>
    </row>
    <row r="541" spans="1:1">
      <c r="A541"/>
    </row>
    <row r="542" spans="1:1">
      <c r="A542"/>
    </row>
    <row r="543" spans="1:1">
      <c r="A543"/>
    </row>
    <row r="544" spans="1:1">
      <c r="A544"/>
    </row>
    <row r="545" spans="1:1">
      <c r="A545"/>
    </row>
    <row r="546" spans="1:1">
      <c r="A546"/>
    </row>
    <row r="547" spans="1:1">
      <c r="A547"/>
    </row>
    <row r="548" spans="1:1">
      <c r="A548"/>
    </row>
    <row r="549" spans="1:1">
      <c r="A549"/>
    </row>
    <row r="550" spans="1:1">
      <c r="A550"/>
    </row>
    <row r="551" spans="1:1">
      <c r="A551"/>
    </row>
    <row r="552" spans="1:1">
      <c r="A552"/>
    </row>
    <row r="553" spans="1:1">
      <c r="A553"/>
    </row>
    <row r="554" spans="1:1">
      <c r="A554"/>
    </row>
    <row r="555" spans="1:1">
      <c r="A555"/>
    </row>
    <row r="556" spans="1:1">
      <c r="A556"/>
    </row>
    <row r="557" spans="1:1">
      <c r="A557"/>
    </row>
    <row r="558" spans="1:1">
      <c r="A558"/>
    </row>
    <row r="559" spans="1:1">
      <c r="A559"/>
    </row>
    <row r="560" spans="1:1">
      <c r="A560"/>
    </row>
    <row r="561" spans="1:1">
      <c r="A561"/>
    </row>
    <row r="562" spans="1:1">
      <c r="A562"/>
    </row>
    <row r="563" spans="1:1">
      <c r="A563"/>
    </row>
    <row r="564" spans="1:1">
      <c r="A564"/>
    </row>
    <row r="565" spans="1:1">
      <c r="A565"/>
    </row>
    <row r="566" spans="1:1">
      <c r="A566"/>
    </row>
    <row r="567" spans="1:1">
      <c r="A567"/>
    </row>
    <row r="568" spans="1:1">
      <c r="A568"/>
    </row>
    <row r="569" spans="1:1">
      <c r="A569"/>
    </row>
    <row r="570" spans="1:1">
      <c r="A570"/>
    </row>
    <row r="571" spans="1:1">
      <c r="A571"/>
    </row>
    <row r="572" spans="1:1">
      <c r="A572"/>
    </row>
    <row r="573" spans="1:1">
      <c r="A573"/>
    </row>
    <row r="574" spans="1:1">
      <c r="A574"/>
    </row>
    <row r="575" spans="1:1">
      <c r="A575"/>
    </row>
    <row r="576" spans="1:1">
      <c r="A576"/>
    </row>
    <row r="577" spans="1:1">
      <c r="A577"/>
    </row>
    <row r="578" spans="1:1">
      <c r="A578"/>
    </row>
    <row r="579" spans="1:1">
      <c r="A579"/>
    </row>
    <row r="580" spans="1:1">
      <c r="A580"/>
    </row>
    <row r="581" spans="1:1">
      <c r="A581"/>
    </row>
    <row r="582" spans="1:1">
      <c r="A582"/>
    </row>
    <row r="583" spans="1:1">
      <c r="A583"/>
    </row>
    <row r="584" spans="1:1">
      <c r="A584"/>
    </row>
    <row r="585" spans="1:1">
      <c r="A585"/>
    </row>
    <row r="586" spans="1:1">
      <c r="A586"/>
    </row>
    <row r="587" spans="1:1">
      <c r="A587"/>
    </row>
    <row r="588" spans="1:1">
      <c r="A588"/>
    </row>
    <row r="589" spans="1:1">
      <c r="A589"/>
    </row>
    <row r="590" spans="1:1">
      <c r="A590"/>
    </row>
    <row r="591" spans="1:1">
      <c r="A591"/>
    </row>
    <row r="592" spans="1:1">
      <c r="A592"/>
    </row>
    <row r="593" spans="1:1">
      <c r="A593"/>
    </row>
    <row r="594" spans="1:1">
      <c r="A594"/>
    </row>
    <row r="595" spans="1:1">
      <c r="A595"/>
    </row>
    <row r="596" spans="1:1">
      <c r="A596"/>
    </row>
    <row r="597" spans="1:1">
      <c r="A597"/>
    </row>
    <row r="598" spans="1:1">
      <c r="A598"/>
    </row>
    <row r="599" spans="1:1">
      <c r="A599"/>
    </row>
    <row r="600" spans="1:1">
      <c r="A600"/>
    </row>
    <row r="601" spans="1:1">
      <c r="A601"/>
    </row>
    <row r="602" spans="1:1">
      <c r="A602"/>
    </row>
    <row r="603" spans="1:1">
      <c r="A603"/>
    </row>
    <row r="604" spans="1:1">
      <c r="A604"/>
    </row>
    <row r="605" spans="1:1">
      <c r="A605"/>
    </row>
    <row r="606" spans="1:1">
      <c r="A606"/>
    </row>
    <row r="607" spans="1:1">
      <c r="A607"/>
    </row>
    <row r="608" spans="1:1">
      <c r="A608"/>
    </row>
    <row r="609" spans="1:1">
      <c r="A609"/>
    </row>
    <row r="610" spans="1:1">
      <c r="A610"/>
    </row>
    <row r="611" spans="1:1">
      <c r="A611"/>
    </row>
    <row r="612" spans="1:1">
      <c r="A612"/>
    </row>
    <row r="613" spans="1:1">
      <c r="A613"/>
    </row>
    <row r="614" spans="1:1">
      <c r="A614"/>
    </row>
    <row r="615" spans="1:1">
      <c r="A615"/>
    </row>
    <row r="616" spans="1:1">
      <c r="A616"/>
    </row>
    <row r="617" spans="1:1">
      <c r="A617"/>
    </row>
    <row r="618" spans="1:1">
      <c r="A618"/>
    </row>
    <row r="619" spans="1:1">
      <c r="A619"/>
    </row>
    <row r="620" spans="1:1">
      <c r="A620"/>
    </row>
    <row r="621" spans="1:1">
      <c r="A621"/>
    </row>
    <row r="622" spans="1:1">
      <c r="A622"/>
    </row>
    <row r="623" spans="1:1">
      <c r="A623"/>
    </row>
    <row r="624" spans="1:1">
      <c r="A624"/>
    </row>
    <row r="625" spans="1:1">
      <c r="A625"/>
    </row>
    <row r="626" spans="1:1">
      <c r="A626"/>
    </row>
    <row r="627" spans="1:1">
      <c r="A627"/>
    </row>
    <row r="628" spans="1:1">
      <c r="A628"/>
    </row>
    <row r="629" spans="1:1">
      <c r="A629"/>
    </row>
    <row r="630" spans="1:1">
      <c r="A630"/>
    </row>
    <row r="631" spans="1:1">
      <c r="A631"/>
    </row>
    <row r="632" spans="1:1">
      <c r="A632"/>
    </row>
    <row r="633" spans="1:1">
      <c r="A633"/>
    </row>
    <row r="634" spans="1:1">
      <c r="A634"/>
    </row>
    <row r="635" spans="1:1">
      <c r="A635"/>
    </row>
    <row r="636" spans="1:1">
      <c r="A636"/>
    </row>
    <row r="637" spans="1:1">
      <c r="A637"/>
    </row>
    <row r="638" spans="1:1">
      <c r="A638"/>
    </row>
    <row r="639" spans="1:1">
      <c r="A639"/>
    </row>
    <row r="640" spans="1:1">
      <c r="A640"/>
    </row>
    <row r="641" spans="1:1">
      <c r="A641"/>
    </row>
    <row r="642" spans="1:1">
      <c r="A642"/>
    </row>
    <row r="643" spans="1:1">
      <c r="A643"/>
    </row>
    <row r="644" spans="1:1">
      <c r="A644"/>
    </row>
    <row r="645" spans="1:1">
      <c r="A645"/>
    </row>
    <row r="646" spans="1:1">
      <c r="A646"/>
    </row>
    <row r="647" spans="1:1">
      <c r="A647"/>
    </row>
    <row r="648" spans="1:1">
      <c r="A648"/>
    </row>
    <row r="649" spans="1:1">
      <c r="A649"/>
    </row>
    <row r="650" spans="1:1">
      <c r="A650"/>
    </row>
    <row r="651" spans="1:1">
      <c r="A651"/>
    </row>
    <row r="652" spans="1:1">
      <c r="A652"/>
    </row>
    <row r="653" spans="1:1">
      <c r="A653"/>
    </row>
    <row r="654" spans="1:1">
      <c r="A654"/>
    </row>
    <row r="655" spans="1:1">
      <c r="A655"/>
    </row>
    <row r="656" spans="1:1">
      <c r="A656"/>
    </row>
    <row r="657" spans="1:1">
      <c r="A657"/>
    </row>
    <row r="658" spans="1:1">
      <c r="A658"/>
    </row>
    <row r="659" spans="1:1">
      <c r="A659"/>
    </row>
    <row r="660" spans="1:1">
      <c r="A660"/>
    </row>
    <row r="661" spans="1:1">
      <c r="A661"/>
    </row>
    <row r="662" spans="1:1">
      <c r="A662"/>
    </row>
    <row r="663" spans="1:1">
      <c r="A663"/>
    </row>
    <row r="664" spans="1:1">
      <c r="A664"/>
    </row>
    <row r="665" spans="1:1">
      <c r="A665"/>
    </row>
    <row r="666" spans="1:1">
      <c r="A666"/>
    </row>
    <row r="667" spans="1:1">
      <c r="A667"/>
    </row>
    <row r="668" spans="1:1">
      <c r="A668"/>
    </row>
    <row r="669" spans="1:1">
      <c r="A669"/>
    </row>
    <row r="670" spans="1:1">
      <c r="A670"/>
    </row>
    <row r="671" spans="1:1">
      <c r="A671"/>
    </row>
    <row r="672" spans="1:1">
      <c r="A672"/>
    </row>
    <row r="673" spans="1:3">
      <c r="A673"/>
    </row>
    <row r="674" spans="1:3">
      <c r="A674"/>
    </row>
    <row r="675" spans="1:3">
      <c r="A675"/>
    </row>
    <row r="676" spans="1:3">
      <c r="A676" s="50"/>
      <c r="B676" s="51"/>
      <c r="C676" s="49"/>
    </row>
    <row r="677" spans="1:3">
      <c r="A677"/>
    </row>
    <row r="678" spans="1:3">
      <c r="A678" s="48"/>
      <c r="B678" s="48"/>
      <c r="C678" s="58"/>
    </row>
    <row r="679" spans="1:3">
      <c r="A679"/>
    </row>
    <row r="680" spans="1:3">
      <c r="A680"/>
    </row>
    <row r="681" spans="1:3">
      <c r="A681"/>
    </row>
    <row r="682" spans="1:3">
      <c r="A682"/>
    </row>
    <row r="683" spans="1:3">
      <c r="A683"/>
    </row>
    <row r="684" spans="1:3">
      <c r="A684"/>
    </row>
    <row r="685" spans="1:3">
      <c r="A685"/>
    </row>
    <row r="686" spans="1:3">
      <c r="A686" s="39"/>
      <c r="B686" s="40"/>
      <c r="C686" s="39"/>
    </row>
    <row r="687" spans="1:3">
      <c r="A687" s="39"/>
      <c r="B687" s="40"/>
      <c r="C687" s="39"/>
    </row>
    <row r="688" spans="1:3">
      <c r="A688" s="39"/>
      <c r="B688" s="40"/>
      <c r="C688" s="39"/>
    </row>
    <row r="689" spans="1:3">
      <c r="A689" s="39"/>
      <c r="B689" s="40"/>
      <c r="C689" s="39"/>
    </row>
    <row r="690" spans="1:3">
      <c r="A690" s="39"/>
      <c r="B690" s="40"/>
      <c r="C690" s="39"/>
    </row>
    <row r="691" spans="1:3">
      <c r="A691" s="39"/>
      <c r="B691" s="40"/>
      <c r="C691" s="39"/>
    </row>
    <row r="692" spans="1:3">
      <c r="A692" s="39"/>
      <c r="B692" s="40"/>
      <c r="C692" s="39"/>
    </row>
    <row r="693" spans="1:3">
      <c r="A693" s="39"/>
      <c r="B693" s="40"/>
      <c r="C693" s="39"/>
    </row>
    <row r="694" spans="1:3">
      <c r="A694" s="39"/>
      <c r="B694" s="40"/>
      <c r="C694" s="39"/>
    </row>
    <row r="695" spans="1:3">
      <c r="A695" s="39"/>
      <c r="B695" s="40"/>
      <c r="C695" s="39"/>
    </row>
    <row r="696" spans="1:3">
      <c r="A696" s="39"/>
      <c r="B696" s="40"/>
      <c r="C696" s="39"/>
    </row>
    <row r="697" spans="1:3">
      <c r="A697" s="39"/>
      <c r="B697" s="40"/>
      <c r="C697" s="39"/>
    </row>
    <row r="698" spans="1:3">
      <c r="A698" s="39"/>
      <c r="B698" s="40"/>
      <c r="C698" s="39"/>
    </row>
  </sheetData>
  <autoFilter ref="A1:D713"/>
  <phoneticPr fontId="25" type="noConversion"/>
  <pageMargins left="0.78740157499999996" right="0.78740157499999996" top="0.984251969" bottom="0.984251969" header="0.4921259845" footer="0.4921259845"/>
  <pageSetup paperSize="9" orientation="portrait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MS-Spiel 4er mit Formeln</vt:lpstr>
      <vt:lpstr>Spielerkartei - Spielbericht</vt:lpstr>
      <vt:lpstr>'MS-Spiel 4er mit Formeln'!Druckbereich</vt:lpstr>
    </vt:vector>
  </TitlesOfParts>
  <Company>ÖSKB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Spielbericht 4er Mannschaft</dc:title>
  <dc:creator>Anny</dc:creator>
  <cp:lastModifiedBy>sportkegeln</cp:lastModifiedBy>
  <cp:lastPrinted>2006-02-04T17:47:21Z</cp:lastPrinted>
  <dcterms:created xsi:type="dcterms:W3CDTF">2004-06-28T18:50:25Z</dcterms:created>
  <dcterms:modified xsi:type="dcterms:W3CDTF">2014-09-27T11:32:49Z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AdHocReviewCycleID">
    <vt:i4>-1004657573</vt:i4>
  </property>
  <property fmtid="{D5CDD505-2E9C-101B-9397-08002B2CF9AE}" pid="3" name="_EmailSubject">
    <vt:lpwstr>Neue Spielberichte u. MA-Liste</vt:lpwstr>
  </property>
  <property fmtid="{D5CDD505-2E9C-101B-9397-08002B2CF9AE}" pid="4" name="_AuthorEmail">
    <vt:lpwstr>hiegelsberger@aon.at</vt:lpwstr>
  </property>
  <property fmtid="{D5CDD505-2E9C-101B-9397-08002B2CF9AE}" pid="5" name="_AuthorEmailDisplayName">
    <vt:lpwstr>Hiegelsberger Franz</vt:lpwstr>
  </property>
  <property fmtid="{D5CDD505-2E9C-101B-9397-08002B2CF9AE}" pid="6" name="_ReviewingToolsShownOnce">
    <vt:lpwstr/>
  </property>
</Properties>
</file>